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ggopakumar\Desktop\Local Content\Communication pack\Group Company Guidelines, Rev.3.1\June 27,2021\"/>
    </mc:Choice>
  </mc:AlternateContent>
  <xr:revisionPtr revIDLastSave="0" documentId="8_{FDED64FC-8D32-4CFF-9EF9-D9F7621BCBA5}" xr6:coauthVersionLast="46" xr6:coauthVersionMax="46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General Instructions" sheetId="17" state="hidden" r:id="rId1"/>
    <sheet name="Below 200 M USD" sheetId="8" state="hidden" r:id="rId2"/>
    <sheet name="Above 200 M USD" sheetId="19" state="hidden" r:id="rId3"/>
    <sheet name="Company Specific ICV" sheetId="23" r:id="rId4"/>
  </sheets>
  <definedNames>
    <definedName name="_xlnm.Print_Area" localSheetId="1">'Below 200 M USD'!$A$1:$O$46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3" l="1"/>
  <c r="E52" i="19" l="1"/>
  <c r="J51" i="19"/>
  <c r="H51" i="19"/>
  <c r="J50" i="19"/>
  <c r="H50" i="19"/>
  <c r="J49" i="19"/>
  <c r="H49" i="19"/>
  <c r="J48" i="19"/>
  <c r="H48" i="19"/>
  <c r="F48" i="19"/>
  <c r="F49" i="19" s="1"/>
  <c r="F50" i="19" s="1"/>
  <c r="F51" i="19" s="1"/>
  <c r="J47" i="19"/>
  <c r="J52" i="19" s="1"/>
  <c r="H47" i="19"/>
  <c r="I47" i="19" s="1"/>
  <c r="F47" i="19"/>
  <c r="E30" i="19"/>
  <c r="G29" i="19"/>
  <c r="G28" i="19"/>
  <c r="G27" i="19"/>
  <c r="G26" i="19"/>
  <c r="G25" i="19"/>
  <c r="G30" i="19" s="1"/>
  <c r="G31" i="19" s="1"/>
  <c r="E56" i="8"/>
  <c r="J55" i="8"/>
  <c r="H55" i="8"/>
  <c r="J54" i="8"/>
  <c r="H54" i="8"/>
  <c r="J53" i="8"/>
  <c r="H53" i="8"/>
  <c r="J52" i="8"/>
  <c r="H52" i="8"/>
  <c r="J51" i="8"/>
  <c r="H51" i="8"/>
  <c r="I51" i="8" s="1"/>
  <c r="I52" i="8" s="1"/>
  <c r="F51" i="8"/>
  <c r="F52" i="8" s="1"/>
  <c r="F53" i="8" s="1"/>
  <c r="F54" i="8" s="1"/>
  <c r="F55" i="8" s="1"/>
  <c r="E30" i="8"/>
  <c r="G29" i="8"/>
  <c r="G28" i="8"/>
  <c r="G27" i="8"/>
  <c r="G30" i="8" s="1"/>
  <c r="G31" i="8" s="1"/>
  <c r="G26" i="8"/>
  <c r="G25" i="8"/>
  <c r="K47" i="19" l="1"/>
  <c r="K48" i="19" s="1"/>
  <c r="K49" i="19" s="1"/>
  <c r="K50" i="19" s="1"/>
  <c r="K51" i="19" s="1"/>
  <c r="H52" i="19"/>
  <c r="J56" i="8"/>
  <c r="H56" i="8"/>
  <c r="I53" i="8"/>
  <c r="M47" i="19"/>
  <c r="L47" i="19" s="1"/>
  <c r="I48" i="19"/>
  <c r="K51" i="8"/>
  <c r="K52" i="8" s="1"/>
  <c r="K53" i="8" s="1"/>
  <c r="K54" i="8" s="1"/>
  <c r="K55" i="8" s="1"/>
  <c r="M53" i="8" l="1"/>
  <c r="I54" i="8"/>
  <c r="M51" i="8"/>
  <c r="L51" i="8" s="1"/>
  <c r="M48" i="19"/>
  <c r="L48" i="19" s="1"/>
  <c r="I49" i="19"/>
  <c r="M52" i="8"/>
  <c r="L53" i="8" l="1"/>
  <c r="M49" i="19"/>
  <c r="L49" i="19" s="1"/>
  <c r="I50" i="19"/>
  <c r="M54" i="8"/>
  <c r="L54" i="8" s="1"/>
  <c r="I55" i="8"/>
  <c r="M55" i="8" s="1"/>
  <c r="L52" i="8"/>
  <c r="I51" i="19" l="1"/>
  <c r="M51" i="19" s="1"/>
  <c r="M50" i="19"/>
  <c r="L50" i="19" s="1"/>
  <c r="L55" i="8"/>
  <c r="L56" i="8" s="1"/>
  <c r="L51" i="19" l="1"/>
  <c r="L52" i="19" s="1"/>
</calcChain>
</file>

<file path=xl/sharedStrings.xml><?xml version="1.0" encoding="utf-8"?>
<sst xmlns="http://schemas.openxmlformats.org/spreadsheetml/2006/main" count="159" uniqueCount="84">
  <si>
    <t>Agreement No.</t>
  </si>
  <si>
    <t>Total Duration (Years)</t>
  </si>
  <si>
    <t>TOTAL</t>
  </si>
  <si>
    <t>Description</t>
  </si>
  <si>
    <t xml:space="preserve">Supplier Name </t>
  </si>
  <si>
    <t xml:space="preserve">Agreement Description </t>
  </si>
  <si>
    <t xml:space="preserve">Section A: Tender Information </t>
  </si>
  <si>
    <t>Actions proposed by suppliers to achieve committed ICV</t>
  </si>
  <si>
    <t>Sr. No</t>
  </si>
  <si>
    <t>Signed by 
CONTRACTOR
 (PoA)</t>
  </si>
  <si>
    <t>Group Company</t>
  </si>
  <si>
    <t xml:space="preserve">GENERAL INSTRUCTIONS </t>
  </si>
  <si>
    <t>1) Bidder shall submit the ICV Improvement Plan with Sections A &amp; B duly filled in along with the commercial bid package</t>
  </si>
  <si>
    <t>2) In Section B, Supplier shall indicate the following:</t>
  </si>
  <si>
    <t>3)  The Supplier shall establish an accounting mechanism exclusively for the Agreement and shall engage a Third party Audit firm (duly approved by ADNOC) to audit the Supplier spend specific to the Agreement</t>
  </si>
  <si>
    <t>Section A &amp; B</t>
  </si>
  <si>
    <t>Section B</t>
  </si>
  <si>
    <t>Section C</t>
  </si>
  <si>
    <r>
      <t xml:space="preserve">a) </t>
    </r>
    <r>
      <rPr>
        <u/>
        <sz val="11"/>
        <color theme="1"/>
        <rFont val="Calibri"/>
        <family val="2"/>
        <scheme val="minor"/>
      </rPr>
      <t>As per ICV Certficate</t>
    </r>
    <r>
      <rPr>
        <sz val="11"/>
        <color theme="1"/>
        <rFont val="Calibri"/>
        <family val="2"/>
        <scheme val="minor"/>
      </rPr>
      <t xml:space="preserve"> (%) - To be entered based on ICV certificate score</t>
    </r>
  </si>
  <si>
    <t>Agreement Type</t>
  </si>
  <si>
    <t>LTPA</t>
  </si>
  <si>
    <t>Contract</t>
  </si>
  <si>
    <t>Goods Manufacturer</t>
  </si>
  <si>
    <t>Service Provider</t>
  </si>
  <si>
    <t>Agent</t>
  </si>
  <si>
    <t>Supplier Type</t>
  </si>
  <si>
    <r>
      <t>b)</t>
    </r>
    <r>
      <rPr>
        <u/>
        <sz val="11"/>
        <color theme="1"/>
        <rFont val="Calibri"/>
        <family val="2"/>
        <scheme val="minor"/>
      </rPr>
      <t>Total ICV Planned (%)</t>
    </r>
    <r>
      <rPr>
        <sz val="11"/>
        <color theme="1"/>
        <rFont val="Calibri"/>
        <family val="2"/>
        <scheme val="minor"/>
      </rPr>
      <t xml:space="preserve"> - </t>
    </r>
  </si>
  <si>
    <t>ii) To be calculated using the Supplier Submission Template used for ICV certificate calculations as under:</t>
  </si>
  <si>
    <t>i) The corresponding Attributes as per ICV certificate need to be calculated and filled.</t>
  </si>
  <si>
    <t>-Goods Manufacturer (For LTPAs) and Goods Procured/Subcontractor (For Contracts) shall be calculated based on the estimated spend in the Agreement</t>
  </si>
  <si>
    <t>- Investment, Emiratization and Expat contribution shall be calulated at the Company level</t>
  </si>
  <si>
    <r>
      <t xml:space="preserve">c) </t>
    </r>
    <r>
      <rPr>
        <u/>
        <sz val="11"/>
        <color theme="1"/>
        <rFont val="Calibri"/>
        <family val="2"/>
        <scheme val="minor"/>
      </rPr>
      <t xml:space="preserve">Actions proposed by suppliers to achieve committed ICV </t>
    </r>
    <r>
      <rPr>
        <sz val="11"/>
        <color theme="1"/>
        <rFont val="Calibri"/>
        <family val="2"/>
        <scheme val="minor"/>
      </rPr>
      <t>-  Supplier has to indicate the actions he proposed to undertake during the Agreement duration for enhancement of the ICV score</t>
    </r>
  </si>
  <si>
    <t>A.</t>
  </si>
  <si>
    <t>B.</t>
  </si>
  <si>
    <t>C.</t>
  </si>
  <si>
    <t xml:space="preserve">4) The successful Bidder shall establish an accounting mechanism exclusively for the Agreement and shall engage a third party audit firm (duly approved by ADNOC) to audit the ICV achievement against the ICV Improvement plan target. ICV achievement will be reviewed at regular pre-agreed intervals during the term of the Agreement using the Supplier submission template. </t>
  </si>
  <si>
    <t>ADNOC - IN COUNTRY VALUE IMPROVEMENT PLAN (FOR TENDERS BELOW USD 200 MILLION)</t>
  </si>
  <si>
    <t>ICV Plan Proposed by suppliers</t>
  </si>
  <si>
    <t>ICV Value in
 USD</t>
  </si>
  <si>
    <t>Year</t>
  </si>
  <si>
    <t xml:space="preserve"> </t>
  </si>
  <si>
    <t>ICV % COMMITTED FOR AGREEMENT</t>
  </si>
  <si>
    <t xml:space="preserve">               </t>
  </si>
  <si>
    <t>Note (*) - should not exceed 10% of the Agreement Value</t>
  </si>
  <si>
    <t>Agreement Value  (USD)</t>
  </si>
  <si>
    <t>Section C:  In-Country Value Achieved &amp; Milestone Payment Release</t>
  </si>
  <si>
    <t>Section B: In-Country Value Committed (To be filled by the Supplier and submitted with the bid)</t>
  </si>
  <si>
    <t>Time line</t>
  </si>
  <si>
    <t>Agreement Year 1</t>
  </si>
  <si>
    <t>Agreement Year 2</t>
  </si>
  <si>
    <t>Agreement Year 3</t>
  </si>
  <si>
    <t>Agreement Year 4</t>
  </si>
  <si>
    <t>Agreement Year 5</t>
  </si>
  <si>
    <t>Agreement Value</t>
  </si>
  <si>
    <t>Phased Agreement Revenue USD</t>
  </si>
  <si>
    <t xml:space="preserve"> Planned ICV % ( as per latest Project Specific ICV certificate)</t>
  </si>
  <si>
    <t>Actual Payment released USD</t>
  </si>
  <si>
    <t>ICV Value 
( USD)</t>
  </si>
  <si>
    <t xml:space="preserve"> ICV Score % (as per latest Project specific ICV certificate)</t>
  </si>
  <si>
    <t>Cumulative ICV Value achieved (USD)</t>
  </si>
  <si>
    <t>Cum. Milestone payment to be released (USD)</t>
  </si>
  <si>
    <t>Annual Milestone payment to be released (USD)</t>
  </si>
  <si>
    <t>ICV Milestone Total Payment (*)  USD</t>
  </si>
  <si>
    <t>Planned Company ICV % (as per latest ICV certificate)</t>
  </si>
  <si>
    <t xml:space="preserve">ADNOC - IN COUNTRY VALUE IMPROVEMENT PLAN </t>
  </si>
  <si>
    <t>Cum Payment released</t>
  </si>
  <si>
    <t>Retention amount</t>
  </si>
  <si>
    <t>Cumulative Retention Amount</t>
  </si>
  <si>
    <t>Note (*) - should not exceed 5% of the Agreement Value</t>
  </si>
  <si>
    <t>MIN((I51/E52*100*K51)/$G$31,K51)</t>
  </si>
  <si>
    <t>Year 1</t>
  </si>
  <si>
    <t>Year 2</t>
  </si>
  <si>
    <t>Year 3</t>
  </si>
  <si>
    <t>Year 4</t>
  </si>
  <si>
    <t>Year 5</t>
  </si>
  <si>
    <t>Tender No.</t>
  </si>
  <si>
    <t>Upon completion of 
(Agreement Year)</t>
  </si>
  <si>
    <t>IN COUNTRY VALUE IMPROVEMENT PLAN - COMPANY SPECIFIC ICV</t>
  </si>
  <si>
    <r>
      <t xml:space="preserve">                               </t>
    </r>
    <r>
      <rPr>
        <b/>
        <u/>
        <sz val="20"/>
        <color theme="0" tint="-0.499984740745262"/>
        <rFont val="Calibri"/>
        <family val="2"/>
        <scheme val="minor"/>
      </rPr>
      <t xml:space="preserve"> (FIGURES TO BE FILLED ONLY IN THE  UNSHADED CELLS)</t>
    </r>
  </si>
  <si>
    <t xml:space="preserve">Section A:    Tender Information </t>
  </si>
  <si>
    <t>Section B:    In-Country Value Committed (To be filled by the Supplier and submitted with the bid)</t>
  </si>
  <si>
    <r>
      <t xml:space="preserve"> Planned ICV %    
</t>
    </r>
    <r>
      <rPr>
        <b/>
        <sz val="14"/>
        <rFont val="Calibri"/>
        <family val="2"/>
        <scheme val="minor"/>
      </rPr>
      <t xml:space="preserve">(expected as per ICV certificate) </t>
    </r>
  </si>
  <si>
    <t>Agreement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</si>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</sst>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26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8"/>
      <color theme="8" tint="-0.249977111117893"/>
      <name val="Calibri"/>
      <family val="2"/>
      <scheme val="minor"/>
    </font>
    <font>
      <b/>
      <sz val="20"/>
      <color theme="0" tint="-0.499984740745262"/>
      <name val="Calibri"/>
      <family val="2"/>
      <scheme val="minor"/>
    </font>
    <font>
      <b/>
      <u/>
      <sz val="20"/>
      <color theme="0" tint="-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6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Border="1"/>
    <xf numFmtId="0" fontId="0" fillId="2" borderId="0" xfId="0" applyFill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/>
    <xf numFmtId="0" fontId="0" fillId="2" borderId="11" xfId="0" applyFill="1" applyBorder="1"/>
    <xf numFmtId="0" fontId="0" fillId="2" borderId="13" xfId="0" applyFill="1" applyBorder="1"/>
    <xf numFmtId="0" fontId="1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1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8" fillId="2" borderId="0" xfId="0" applyFont="1" applyFill="1"/>
    <xf numFmtId="0" fontId="8" fillId="2" borderId="10" xfId="0" applyFont="1" applyFill="1" applyBorder="1"/>
    <xf numFmtId="0" fontId="8" fillId="2" borderId="11" xfId="0" applyFont="1" applyFill="1" applyBorder="1"/>
    <xf numFmtId="0" fontId="8" fillId="0" borderId="0" xfId="0" applyFont="1"/>
    <xf numFmtId="0" fontId="8" fillId="2" borderId="1" xfId="0" applyFont="1" applyFill="1" applyBorder="1" applyAlignment="1">
      <alignment vertical="center"/>
    </xf>
    <xf numFmtId="0" fontId="8" fillId="2" borderId="0" xfId="0" applyFont="1" applyFill="1" applyBorder="1"/>
    <xf numFmtId="0" fontId="0" fillId="2" borderId="14" xfId="0" applyFill="1" applyBorder="1"/>
    <xf numFmtId="0" fontId="0" fillId="2" borderId="12" xfId="0" applyFill="1" applyBorder="1"/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15" xfId="0" applyFont="1" applyFill="1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6" fillId="3" borderId="3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1" xfId="0" applyFill="1" applyBorder="1" applyAlignment="1">
      <alignment horizontal="center" vertical="center"/>
    </xf>
    <xf numFmtId="0" fontId="0" fillId="0" borderId="11" xfId="0" applyFill="1" applyBorder="1"/>
    <xf numFmtId="0" fontId="12" fillId="0" borderId="0" xfId="0" applyFont="1"/>
    <xf numFmtId="0" fontId="12" fillId="0" borderId="0" xfId="0" applyFont="1" applyFill="1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0" fontId="3" fillId="0" borderId="0" xfId="0" applyFont="1" applyBorder="1"/>
    <xf numFmtId="0" fontId="0" fillId="0" borderId="0" xfId="0" quotePrefix="1" applyBorder="1"/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17" xfId="0" applyFont="1" applyBorder="1"/>
    <xf numFmtId="0" fontId="7" fillId="2" borderId="0" xfId="0" applyFont="1" applyFill="1" applyBorder="1" applyAlignment="1">
      <alignment vertical="center"/>
    </xf>
    <xf numFmtId="0" fontId="0" fillId="0" borderId="0" xfId="0" applyFill="1"/>
    <xf numFmtId="0" fontId="0" fillId="0" borderId="10" xfId="0" applyFill="1" applyBorder="1"/>
    <xf numFmtId="0" fontId="8" fillId="0" borderId="0" xfId="0" applyFont="1" applyFill="1"/>
    <xf numFmtId="0" fontId="8" fillId="0" borderId="10" xfId="0" applyFont="1" applyFill="1" applyBorder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8" fillId="0" borderId="11" xfId="0" applyFont="1" applyFill="1" applyBorder="1"/>
    <xf numFmtId="9" fontId="1" fillId="0" borderId="0" xfId="0" applyNumberFormat="1" applyFont="1" applyFill="1" applyBorder="1"/>
    <xf numFmtId="1" fontId="1" fillId="0" borderId="11" xfId="0" applyNumberFormat="1" applyFont="1" applyFill="1" applyBorder="1"/>
    <xf numFmtId="0" fontId="13" fillId="2" borderId="0" xfId="0" applyFont="1" applyFill="1" applyAlignment="1">
      <alignment horizontal="left" vertical="center"/>
    </xf>
    <xf numFmtId="0" fontId="14" fillId="2" borderId="1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16" fillId="2" borderId="10" xfId="0" applyFont="1" applyFill="1" applyBorder="1" applyAlignment="1">
      <alignment vertical="center"/>
    </xf>
    <xf numFmtId="0" fontId="16" fillId="2" borderId="11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13" xfId="0" applyFill="1" applyBorder="1"/>
    <xf numFmtId="0" fontId="0" fillId="0" borderId="8" xfId="0" applyFill="1" applyBorder="1"/>
    <xf numFmtId="0" fontId="14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5" fillId="6" borderId="1" xfId="0" applyNumberFormat="1" applyFont="1" applyFill="1" applyBorder="1" applyAlignment="1">
      <alignment horizontal="center" vertical="center" wrapText="1"/>
    </xf>
    <xf numFmtId="0" fontId="5" fillId="6" borderId="1" xfId="1" applyNumberFormat="1" applyFont="1" applyFill="1" applyBorder="1" applyAlignment="1">
      <alignment horizontal="center" vertical="center"/>
    </xf>
    <xf numFmtId="43" fontId="17" fillId="0" borderId="1" xfId="1" applyFont="1" applyFill="1" applyBorder="1" applyAlignment="1">
      <alignment horizontal="center" vertical="center"/>
    </xf>
    <xf numFmtId="43" fontId="17" fillId="6" borderId="1" xfId="0" applyNumberFormat="1" applyFont="1" applyFill="1" applyBorder="1" applyAlignment="1">
      <alignment horizontal="center" vertical="center"/>
    </xf>
    <xf numFmtId="2" fontId="17" fillId="7" borderId="4" xfId="0" applyNumberFormat="1" applyFont="1" applyFill="1" applyBorder="1" applyAlignment="1">
      <alignment horizontal="center" vertical="center"/>
    </xf>
    <xf numFmtId="43" fontId="17" fillId="6" borderId="1" xfId="1" applyFont="1" applyFill="1" applyBorder="1" applyAlignment="1">
      <alignment horizontal="center" vertical="center"/>
    </xf>
    <xf numFmtId="43" fontId="17" fillId="0" borderId="1" xfId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43" fontId="0" fillId="2" borderId="1" xfId="0" applyNumberFormat="1" applyFill="1" applyBorder="1"/>
    <xf numFmtId="0" fontId="17" fillId="6" borderId="1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center" vertical="center"/>
    </xf>
    <xf numFmtId="0" fontId="0" fillId="2" borderId="15" xfId="0" applyFill="1" applyBorder="1"/>
    <xf numFmtId="0" fontId="9" fillId="3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Protection="1">
      <protection locked="0"/>
    </xf>
    <xf numFmtId="0" fontId="0" fillId="2" borderId="0" xfId="0" applyFont="1" applyFill="1" applyBorder="1" applyProtection="1">
      <protection locked="0"/>
    </xf>
    <xf numFmtId="0" fontId="0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2" fontId="17" fillId="0" borderId="1" xfId="1" applyNumberFormat="1" applyFont="1" applyFill="1" applyBorder="1" applyAlignment="1" applyProtection="1">
      <alignment horizontal="center" vertical="center"/>
      <protection locked="0"/>
    </xf>
    <xf numFmtId="2" fontId="17" fillId="8" borderId="1" xfId="1" applyNumberFormat="1" applyFont="1" applyFill="1" applyBorder="1" applyAlignment="1" applyProtection="1">
      <alignment horizontal="center" vertical="center"/>
      <protection locked="0"/>
    </xf>
    <xf numFmtId="0" fontId="24" fillId="3" borderId="29" xfId="0" applyFont="1" applyFill="1" applyBorder="1" applyAlignment="1" applyProtection="1">
      <alignment vertical="center"/>
      <protection locked="0"/>
    </xf>
    <xf numFmtId="0" fontId="19" fillId="2" borderId="29" xfId="0" applyFont="1" applyFill="1" applyBorder="1" applyAlignment="1" applyProtection="1">
      <alignment vertical="center" wrapText="1"/>
      <protection locked="0"/>
    </xf>
    <xf numFmtId="0" fontId="24" fillId="3" borderId="29" xfId="0" applyFont="1" applyFill="1" applyBorder="1" applyAlignment="1" applyProtection="1">
      <alignment vertical="center" wrapText="1"/>
      <protection locked="0"/>
    </xf>
    <xf numFmtId="0" fontId="24" fillId="3" borderId="30" xfId="0" applyFont="1" applyFill="1" applyBorder="1" applyAlignment="1" applyProtection="1">
      <alignment vertical="center"/>
      <protection locked="0"/>
    </xf>
    <xf numFmtId="0" fontId="19" fillId="2" borderId="30" xfId="0" applyFont="1" applyFill="1" applyBorder="1" applyAlignment="1" applyProtection="1">
      <alignment vertical="center" wrapText="1"/>
      <protection locked="0"/>
    </xf>
    <xf numFmtId="0" fontId="24" fillId="3" borderId="31" xfId="0" applyFont="1" applyFill="1" applyBorder="1" applyAlignment="1" applyProtection="1">
      <alignment vertical="center" wrapText="1"/>
      <protection locked="0"/>
    </xf>
    <xf numFmtId="0" fontId="24" fillId="3" borderId="30" xfId="0" applyFont="1" applyFill="1" applyBorder="1" applyAlignment="1" applyProtection="1">
      <alignment vertical="center" wrapText="1"/>
      <protection locked="0"/>
    </xf>
    <xf numFmtId="0" fontId="19" fillId="2" borderId="2" xfId="0" applyFont="1" applyFill="1" applyBorder="1" applyAlignment="1" applyProtection="1">
      <alignment vertical="center"/>
      <protection locked="0"/>
    </xf>
    <xf numFmtId="0" fontId="19" fillId="2" borderId="3" xfId="0" applyFont="1" applyFill="1" applyBorder="1" applyAlignment="1" applyProtection="1">
      <alignment vertical="center"/>
      <protection locked="0"/>
    </xf>
    <xf numFmtId="0" fontId="19" fillId="2" borderId="4" xfId="0" applyFont="1" applyFill="1" applyBorder="1" applyAlignment="1" applyProtection="1">
      <alignment vertical="center"/>
      <protection locked="0"/>
    </xf>
    <xf numFmtId="9" fontId="1" fillId="2" borderId="0" xfId="0" applyNumberFormat="1" applyFont="1" applyFill="1" applyBorder="1" applyProtection="1">
      <protection locked="0"/>
    </xf>
    <xf numFmtId="0" fontId="0" fillId="2" borderId="0" xfId="0" applyFont="1" applyFill="1" applyProtection="1">
      <protection hidden="1"/>
    </xf>
    <xf numFmtId="0" fontId="0" fillId="2" borderId="13" xfId="0" applyFont="1" applyFill="1" applyBorder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8" xfId="0" applyFont="1" applyFill="1" applyBorder="1" applyProtection="1">
      <protection hidden="1"/>
    </xf>
    <xf numFmtId="0" fontId="0" fillId="2" borderId="10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0" borderId="0" xfId="0" applyFont="1" applyProtection="1">
      <protection hidden="1"/>
    </xf>
    <xf numFmtId="0" fontId="20" fillId="2" borderId="0" xfId="0" applyFont="1" applyFill="1" applyBorder="1" applyAlignment="1" applyProtection="1">
      <alignment vertical="center"/>
      <protection hidden="1"/>
    </xf>
    <xf numFmtId="0" fontId="13" fillId="2" borderId="0" xfId="0" applyFont="1" applyFill="1" applyAlignment="1" applyProtection="1">
      <alignment horizontal="left" vertical="center"/>
      <protection hidden="1"/>
    </xf>
    <xf numFmtId="0" fontId="14" fillId="2" borderId="10" xfId="0" applyFont="1" applyFill="1" applyBorder="1" applyAlignment="1" applyProtection="1">
      <alignment horizontal="left" vertical="center"/>
      <protection hidden="1"/>
    </xf>
    <xf numFmtId="0" fontId="14" fillId="2" borderId="0" xfId="0" applyFont="1" applyFill="1" applyBorder="1" applyAlignment="1" applyProtection="1">
      <alignment horizontal="left" vertical="center"/>
      <protection hidden="1"/>
    </xf>
    <xf numFmtId="0" fontId="14" fillId="4" borderId="0" xfId="0" applyFont="1" applyFill="1" applyBorder="1" applyAlignment="1" applyProtection="1">
      <alignment horizontal="left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24" fillId="3" borderId="1" xfId="0" applyFont="1" applyFill="1" applyBorder="1" applyAlignment="1" applyProtection="1">
      <alignment horizontal="center" vertical="center"/>
      <protection hidden="1"/>
    </xf>
    <xf numFmtId="0" fontId="25" fillId="2" borderId="0" xfId="0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Protection="1">
      <protection hidden="1"/>
    </xf>
    <xf numFmtId="0" fontId="0" fillId="2" borderId="11" xfId="0" applyFont="1" applyFill="1" applyBorder="1" applyProtection="1">
      <protection hidden="1"/>
    </xf>
    <xf numFmtId="0" fontId="15" fillId="2" borderId="0" xfId="0" applyFont="1" applyFill="1" applyAlignment="1" applyProtection="1">
      <alignment vertical="center"/>
      <protection hidden="1"/>
    </xf>
    <xf numFmtId="0" fontId="16" fillId="2" borderId="10" xfId="0" applyFont="1" applyFill="1" applyBorder="1" applyAlignment="1" applyProtection="1">
      <alignment vertical="center"/>
      <protection hidden="1"/>
    </xf>
    <xf numFmtId="0" fontId="16" fillId="2" borderId="0" xfId="0" applyFont="1" applyFill="1" applyBorder="1" applyAlignment="1" applyProtection="1">
      <alignment vertical="center"/>
      <protection hidden="1"/>
    </xf>
    <xf numFmtId="0" fontId="19" fillId="2" borderId="0" xfId="0" applyFont="1" applyFill="1" applyAlignment="1" applyProtection="1">
      <alignment horizontal="center" vertical="center"/>
      <protection hidden="1"/>
    </xf>
    <xf numFmtId="0" fontId="19" fillId="2" borderId="10" xfId="0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Border="1" applyAlignment="1" applyProtection="1">
      <alignment horizontal="center" vertical="center"/>
      <protection hidden="1"/>
    </xf>
    <xf numFmtId="0" fontId="24" fillId="3" borderId="2" xfId="0" applyFont="1" applyFill="1" applyBorder="1" applyAlignment="1" applyProtection="1">
      <alignment vertical="center"/>
      <protection hidden="1"/>
    </xf>
    <xf numFmtId="0" fontId="8" fillId="2" borderId="0" xfId="0" applyFont="1" applyFill="1" applyProtection="1">
      <protection hidden="1"/>
    </xf>
    <xf numFmtId="0" fontId="8" fillId="2" borderId="10" xfId="0" applyFont="1" applyFill="1" applyBorder="1" applyProtection="1">
      <protection hidden="1"/>
    </xf>
    <xf numFmtId="0" fontId="8" fillId="2" borderId="0" xfId="0" applyFont="1" applyFill="1" applyBorder="1" applyProtection="1">
      <protection hidden="1"/>
    </xf>
    <xf numFmtId="0" fontId="6" fillId="2" borderId="3" xfId="0" applyFont="1" applyFill="1" applyBorder="1" applyAlignment="1" applyProtection="1">
      <alignment horizontal="center" vertical="center"/>
      <protection hidden="1"/>
    </xf>
    <xf numFmtId="0" fontId="17" fillId="6" borderId="1" xfId="0" applyFont="1" applyFill="1" applyBorder="1" applyAlignment="1" applyProtection="1">
      <alignment horizontal="center" vertical="center" wrapText="1"/>
      <protection hidden="1"/>
    </xf>
    <xf numFmtId="0" fontId="17" fillId="6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/>
      <protection hidden="1"/>
    </xf>
    <xf numFmtId="0" fontId="18" fillId="2" borderId="0" xfId="0" applyFont="1" applyFill="1" applyBorder="1" applyProtection="1">
      <protection hidden="1"/>
    </xf>
    <xf numFmtId="0" fontId="0" fillId="2" borderId="12" xfId="0" applyFont="1" applyFill="1" applyBorder="1" applyProtection="1">
      <protection hidden="1"/>
    </xf>
    <xf numFmtId="0" fontId="0" fillId="2" borderId="9" xfId="0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 indent="10"/>
      <protection hidden="1"/>
    </xf>
    <xf numFmtId="0" fontId="14" fillId="2" borderId="11" xfId="0" applyFont="1" applyFill="1" applyBorder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7" fillId="2" borderId="0" xfId="0" applyFont="1" applyFill="1" applyBorder="1" applyProtection="1">
      <protection hidden="1"/>
    </xf>
    <xf numFmtId="0" fontId="12" fillId="2" borderId="0" xfId="0" applyFont="1" applyFill="1" applyProtection="1">
      <protection hidden="1"/>
    </xf>
    <xf numFmtId="0" fontId="0" fillId="2" borderId="0" xfId="0" applyFont="1" applyFill="1" applyBorder="1" applyAlignment="1" applyProtection="1">
      <alignment horizontal="center" vertical="center"/>
      <protection hidden="1"/>
    </xf>
    <xf numFmtId="0" fontId="12" fillId="2" borderId="0" xfId="0" applyFont="1" applyFill="1" applyBorder="1" applyProtection="1">
      <protection hidden="1"/>
    </xf>
    <xf numFmtId="0" fontId="16" fillId="2" borderId="11" xfId="0" applyFont="1" applyFill="1" applyBorder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24" fillId="3" borderId="4" xfId="0" applyFont="1" applyFill="1" applyBorder="1" applyAlignment="1" applyProtection="1">
      <alignment vertical="center"/>
      <protection hidden="1"/>
    </xf>
    <xf numFmtId="0" fontId="24" fillId="2" borderId="0" xfId="0" applyFont="1" applyFill="1" applyBorder="1" applyAlignment="1" applyProtection="1">
      <alignment horizontal="center" vertical="center"/>
      <protection hidden="1"/>
    </xf>
    <xf numFmtId="0" fontId="24" fillId="3" borderId="3" xfId="0" applyFont="1" applyFill="1" applyBorder="1" applyAlignment="1" applyProtection="1">
      <alignment vertical="center"/>
      <protection hidden="1"/>
    </xf>
    <xf numFmtId="0" fontId="19" fillId="2" borderId="11" xfId="0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8" fillId="2" borderId="11" xfId="0" applyFont="1" applyFill="1" applyBorder="1" applyProtection="1">
      <protection hidden="1"/>
    </xf>
    <xf numFmtId="9" fontId="1" fillId="2" borderId="0" xfId="0" applyNumberFormat="1" applyFont="1" applyFill="1" applyBorder="1" applyProtection="1">
      <protection hidden="1"/>
    </xf>
    <xf numFmtId="0" fontId="1" fillId="2" borderId="11" xfId="0" applyFont="1" applyFill="1" applyBorder="1" applyAlignment="1" applyProtection="1">
      <alignment horizontal="center" vertical="top" wrapText="1"/>
      <protection hidden="1"/>
    </xf>
    <xf numFmtId="1" fontId="1" fillId="2" borderId="0" xfId="0" applyNumberFormat="1" applyFont="1" applyFill="1" applyBorder="1" applyProtection="1">
      <protection hidden="1"/>
    </xf>
    <xf numFmtId="0" fontId="1" fillId="2" borderId="0" xfId="0" applyFont="1" applyFill="1" applyBorder="1" applyAlignment="1" applyProtection="1">
      <alignment horizontal="center" vertical="top" wrapText="1"/>
      <protection hidden="1"/>
    </xf>
    <xf numFmtId="1" fontId="1" fillId="2" borderId="11" xfId="0" applyNumberFormat="1" applyFont="1" applyFill="1" applyBorder="1" applyProtection="1">
      <protection hidden="1"/>
    </xf>
    <xf numFmtId="43" fontId="27" fillId="2" borderId="8" xfId="1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vertical="center"/>
      <protection hidden="1"/>
    </xf>
    <xf numFmtId="1" fontId="1" fillId="2" borderId="10" xfId="0" applyNumberFormat="1" applyFont="1" applyFill="1" applyBorder="1" applyProtection="1">
      <protection hidden="1"/>
    </xf>
    <xf numFmtId="0" fontId="0" fillId="2" borderId="14" xfId="0" applyFont="1" applyFill="1" applyBorder="1" applyProtection="1">
      <protection hidden="1"/>
    </xf>
    <xf numFmtId="0" fontId="23" fillId="5" borderId="1" xfId="0" applyFont="1" applyFill="1" applyBorder="1" applyAlignment="1" applyProtection="1">
      <alignment horizontal="center" vertical="center" wrapText="1"/>
      <protection hidden="1"/>
    </xf>
    <xf numFmtId="0" fontId="23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23" fillId="6" borderId="1" xfId="1" applyNumberFormat="1" applyFont="1" applyFill="1" applyBorder="1" applyAlignment="1" applyProtection="1">
      <alignment horizontal="center" vertical="center"/>
      <protection hidden="1"/>
    </xf>
    <xf numFmtId="0" fontId="23" fillId="5" borderId="2" xfId="0" applyFont="1" applyFill="1" applyBorder="1" applyAlignment="1" applyProtection="1">
      <alignment vertical="center"/>
      <protection hidden="1"/>
    </xf>
    <xf numFmtId="0" fontId="23" fillId="5" borderId="3" xfId="0" applyFont="1" applyFill="1" applyBorder="1" applyAlignment="1" applyProtection="1">
      <alignment vertical="center"/>
      <protection hidden="1"/>
    </xf>
    <xf numFmtId="0" fontId="23" fillId="5" borderId="4" xfId="0" applyFont="1" applyFill="1" applyBorder="1" applyAlignment="1" applyProtection="1">
      <alignment vertical="center"/>
      <protection hidden="1"/>
    </xf>
    <xf numFmtId="0" fontId="8" fillId="0" borderId="0" xfId="0" applyFont="1" applyFill="1" applyProtection="1">
      <protection hidden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 applyProtection="1">
      <alignment horizontal="left" vertical="center" wrapText="1"/>
      <protection locked="0"/>
    </xf>
    <xf numFmtId="0" fontId="15" fillId="2" borderId="3" xfId="0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left" vertical="center" wrapText="1"/>
      <protection locked="0"/>
    </xf>
    <xf numFmtId="0" fontId="19" fillId="2" borderId="5" xfId="0" applyFont="1" applyFill="1" applyBorder="1" applyAlignment="1" applyProtection="1">
      <alignment horizontal="center" vertical="center" wrapText="1"/>
      <protection locked="0"/>
    </xf>
    <xf numFmtId="0" fontId="19" fillId="2" borderId="6" xfId="0" applyFont="1" applyFill="1" applyBorder="1" applyAlignment="1" applyProtection="1">
      <alignment horizontal="center" vertical="center" wrapText="1"/>
      <protection locked="0"/>
    </xf>
    <xf numFmtId="0" fontId="19" fillId="2" borderId="24" xfId="0" applyFont="1" applyFill="1" applyBorder="1" applyAlignment="1" applyProtection="1">
      <alignment horizontal="center" vertical="center" wrapText="1"/>
      <protection locked="0"/>
    </xf>
    <xf numFmtId="0" fontId="19" fillId="2" borderId="15" xfId="0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9" fillId="2" borderId="26" xfId="0" applyFont="1" applyFill="1" applyBorder="1" applyAlignment="1" applyProtection="1">
      <alignment horizontal="center" vertical="center" wrapText="1"/>
      <protection locked="0"/>
    </xf>
    <xf numFmtId="0" fontId="19" fillId="2" borderId="27" xfId="0" applyFont="1" applyFill="1" applyBorder="1" applyAlignment="1" applyProtection="1">
      <alignment horizontal="center" vertical="center" wrapText="1"/>
      <protection locked="0"/>
    </xf>
    <xf numFmtId="0" fontId="19" fillId="2" borderId="28" xfId="0" applyFont="1" applyFill="1" applyBorder="1" applyAlignment="1" applyProtection="1">
      <alignment horizontal="center" vertical="center" wrapText="1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506186</xdr:colOff>
      <xdr:row>2</xdr:row>
      <xdr:rowOff>69170</xdr:rowOff>
    </xdr:from>
    <xdr:to>
      <xdr:col>12</xdr:col>
      <xdr:colOff>1551215</xdr:colOff>
      <xdr:row>7</xdr:row>
      <xdr:rowOff>107270</xdr:rowOff>
    </xdr:to>
    <xdr:pic>
      <xdr:nvPicPr>
        <xdr:cNvPr id="2" name="Picture 1" descr="Image result for adnoc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43286" y="469220"/>
          <a:ext cx="1045029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506186</xdr:colOff>
      <xdr:row>2</xdr:row>
      <xdr:rowOff>69170</xdr:rowOff>
    </xdr:from>
    <xdr:to>
      <xdr:col>13</xdr:col>
      <xdr:colOff>1551215</xdr:colOff>
      <xdr:row>8</xdr:row>
      <xdr:rowOff>126320</xdr:rowOff>
    </xdr:to>
    <xdr:pic>
      <xdr:nvPicPr>
        <xdr:cNvPr id="2" name="Picture 1" descr="Image result for adnoc 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66061" y="459695"/>
          <a:ext cx="1045029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871311</xdr:colOff>
      <xdr:row>1</xdr:row>
      <xdr:rowOff>53295</xdr:rowOff>
    </xdr:from>
    <xdr:to>
      <xdr:col>13</xdr:col>
      <xdr:colOff>1916340</xdr:colOff>
      <xdr:row>6</xdr:row>
      <xdr:rowOff>114097</xdr:rowOff>
    </xdr:to>
    <xdr:pic>
      <xdr:nvPicPr>
        <xdr:cNvPr id="2" name="Picture 1" descr="Image result for adnoc log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92961" y="253320"/>
          <a:ext cx="1045029" cy="1422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29"/>
  <sheetViews>
    <sheetView workbookViewId="0">
      <selection activeCell="K11" sqref="K11"/>
    </sheetView>
  </sheetViews>
  <sheetFormatPr defaultRowHeight="15" x14ac:dyDescent="0.25"/>
  <cols>
    <col min="2" max="2" width="9" style="43" customWidth="1"/>
  </cols>
  <sheetData>
    <row r="1" spans="2:23" ht="15.75" thickBot="1" x14ac:dyDescent="0.3"/>
    <row r="2" spans="2:23" ht="15.75" thickTop="1" x14ac:dyDescent="0.25">
      <c r="B2" s="44"/>
      <c r="C2" s="47" t="s">
        <v>11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1"/>
    </row>
    <row r="3" spans="2:23" x14ac:dyDescent="0.25">
      <c r="B3" s="45"/>
      <c r="C3" s="40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2"/>
    </row>
    <row r="4" spans="2:23" x14ac:dyDescent="0.25">
      <c r="B4" s="45" t="s">
        <v>32</v>
      </c>
      <c r="C4" s="41" t="s">
        <v>15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32"/>
    </row>
    <row r="5" spans="2:23" x14ac:dyDescent="0.25">
      <c r="B5" s="4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32"/>
    </row>
    <row r="6" spans="2:23" x14ac:dyDescent="0.25">
      <c r="B6" s="45"/>
      <c r="C6" s="1" t="s">
        <v>12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32"/>
    </row>
    <row r="7" spans="2:23" x14ac:dyDescent="0.25">
      <c r="B7" s="4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2"/>
    </row>
    <row r="8" spans="2:23" x14ac:dyDescent="0.25">
      <c r="B8" s="45" t="s">
        <v>33</v>
      </c>
      <c r="C8" s="41" t="s">
        <v>16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32"/>
    </row>
    <row r="9" spans="2:23" x14ac:dyDescent="0.25">
      <c r="B9" s="4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32"/>
    </row>
    <row r="10" spans="2:23" x14ac:dyDescent="0.25">
      <c r="B10" s="45"/>
      <c r="C10" s="1" t="s">
        <v>13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32"/>
    </row>
    <row r="11" spans="2:23" x14ac:dyDescent="0.25">
      <c r="B11" s="45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32"/>
    </row>
    <row r="12" spans="2:23" x14ac:dyDescent="0.25">
      <c r="B12" s="45"/>
      <c r="C12" s="1" t="s">
        <v>18</v>
      </c>
      <c r="D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32"/>
    </row>
    <row r="13" spans="2:23" x14ac:dyDescent="0.25">
      <c r="B13" s="45"/>
      <c r="C13" s="1"/>
      <c r="D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32"/>
    </row>
    <row r="14" spans="2:23" x14ac:dyDescent="0.25">
      <c r="B14" s="45"/>
      <c r="C14" s="1" t="s">
        <v>26</v>
      </c>
      <c r="D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32"/>
    </row>
    <row r="15" spans="2:23" x14ac:dyDescent="0.25">
      <c r="B15" s="45"/>
      <c r="C15" s="1"/>
      <c r="D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32"/>
    </row>
    <row r="16" spans="2:23" x14ac:dyDescent="0.25">
      <c r="B16" s="45"/>
      <c r="D16" s="1" t="s">
        <v>28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32"/>
    </row>
    <row r="17" spans="2:23" x14ac:dyDescent="0.25">
      <c r="B17" s="4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32"/>
    </row>
    <row r="18" spans="2:23" x14ac:dyDescent="0.25">
      <c r="B18" s="45"/>
      <c r="D18" s="39" t="s">
        <v>27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32"/>
    </row>
    <row r="19" spans="2:23" x14ac:dyDescent="0.25">
      <c r="B19" s="45"/>
      <c r="D19" s="1"/>
      <c r="E19" s="42" t="s">
        <v>29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32"/>
    </row>
    <row r="20" spans="2:23" x14ac:dyDescent="0.25">
      <c r="B20" s="45"/>
      <c r="D20" s="1"/>
      <c r="E20" s="42" t="s">
        <v>30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32"/>
    </row>
    <row r="21" spans="2:23" x14ac:dyDescent="0.25">
      <c r="B21" s="45"/>
      <c r="D21" s="1"/>
      <c r="E21" s="42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32"/>
    </row>
    <row r="22" spans="2:23" x14ac:dyDescent="0.25">
      <c r="B22" s="45"/>
      <c r="C22" s="1" t="s">
        <v>31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32"/>
    </row>
    <row r="23" spans="2:23" x14ac:dyDescent="0.25">
      <c r="B23" s="4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32"/>
    </row>
    <row r="24" spans="2:23" x14ac:dyDescent="0.25">
      <c r="B24" s="45" t="s">
        <v>34</v>
      </c>
      <c r="C24" s="41" t="s">
        <v>17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32"/>
    </row>
    <row r="25" spans="2:23" x14ac:dyDescent="0.25">
      <c r="B25" s="4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32"/>
    </row>
    <row r="26" spans="2:23" x14ac:dyDescent="0.25">
      <c r="B26" s="45"/>
      <c r="C26" s="1" t="s">
        <v>14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32"/>
    </row>
    <row r="27" spans="2:23" x14ac:dyDescent="0.25">
      <c r="B27" s="4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32"/>
    </row>
    <row r="28" spans="2:23" ht="37.5" customHeight="1" thickBot="1" x14ac:dyDescent="0.3">
      <c r="B28" s="46"/>
      <c r="C28" s="186" t="s">
        <v>35</v>
      </c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7"/>
    </row>
    <row r="29" spans="2:23" ht="15.75" thickTop="1" x14ac:dyDescent="0.25"/>
  </sheetData>
  <mergeCells count="1">
    <mergeCell ref="C28:W28"/>
  </mergeCells>
  <pageMargins left="0.7" right="0.7" top="0.75" bottom="0.75" header="0.3" footer="0.3"/>
  <pageSetup paperSize="9" orientation="portrait" r:id="rId1"/>
  <headerFooter>
    <oddHeader>&amp;L&amp;"arial"&amp;10&amp;K737373ADNOC Classification: Internal&amp;1#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29"/>
  <sheetViews>
    <sheetView topLeftCell="B25" zoomScale="48" zoomScaleNormal="48" zoomScaleSheetLayoutView="70" workbookViewId="0">
      <selection activeCell="M56" sqref="M56"/>
    </sheetView>
  </sheetViews>
  <sheetFormatPr defaultRowHeight="15" x14ac:dyDescent="0.25"/>
  <cols>
    <col min="1" max="1" width="3.85546875" style="2" customWidth="1"/>
    <col min="2" max="2" width="2.7109375" style="6" customWidth="1"/>
    <col min="3" max="3" width="2.7109375" style="34" customWidth="1"/>
    <col min="4" max="4" width="58.28515625" customWidth="1"/>
    <col min="5" max="5" width="38.7109375" customWidth="1"/>
    <col min="6" max="6" width="29" customWidth="1"/>
    <col min="7" max="7" width="29.7109375" customWidth="1"/>
    <col min="8" max="8" width="27.28515625" customWidth="1"/>
    <col min="9" max="9" width="28" customWidth="1"/>
    <col min="10" max="10" width="27" customWidth="1"/>
    <col min="11" max="12" width="42.140625" customWidth="1"/>
    <col min="13" max="13" width="35.7109375" customWidth="1"/>
    <col min="14" max="14" width="3" style="7" customWidth="1"/>
    <col min="15" max="15" width="2.42578125" customWidth="1"/>
    <col min="16" max="25" width="9.140625" style="2"/>
  </cols>
  <sheetData>
    <row r="1" spans="1:27" ht="15.75" thickBot="1" x14ac:dyDescent="0.3">
      <c r="B1" s="9"/>
      <c r="C1" s="72"/>
      <c r="D1" s="9"/>
      <c r="E1" s="9"/>
      <c r="F1" s="9"/>
      <c r="G1" s="9"/>
      <c r="H1" s="9"/>
      <c r="I1" s="9"/>
      <c r="J1" s="9"/>
      <c r="K1" s="9"/>
      <c r="L1" s="9"/>
      <c r="M1" s="9"/>
      <c r="O1" s="2"/>
    </row>
    <row r="2" spans="1:27" x14ac:dyDescent="0.25">
      <c r="B2" s="3"/>
      <c r="C2" s="73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2"/>
    </row>
    <row r="3" spans="1:27" ht="15" customHeight="1" x14ac:dyDescent="0.25">
      <c r="D3" s="192" t="s">
        <v>36</v>
      </c>
      <c r="E3" s="192"/>
      <c r="F3" s="192"/>
      <c r="G3" s="192"/>
      <c r="H3" s="192"/>
      <c r="I3" s="192"/>
      <c r="J3" s="192"/>
      <c r="K3" s="192"/>
      <c r="L3" s="192"/>
      <c r="M3" s="192"/>
      <c r="N3" s="8"/>
      <c r="O3" s="2"/>
    </row>
    <row r="4" spans="1:27" ht="15" customHeight="1" x14ac:dyDescent="0.25"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8"/>
      <c r="O4" s="2"/>
    </row>
    <row r="5" spans="1:27" ht="31.5" customHeight="1" x14ac:dyDescent="0.25"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8"/>
      <c r="O5" s="2"/>
    </row>
    <row r="6" spans="1:27" ht="15" customHeight="1" x14ac:dyDescent="0.25"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8"/>
      <c r="O6" s="2"/>
    </row>
    <row r="7" spans="1:27" x14ac:dyDescent="0.25"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2"/>
    </row>
    <row r="8" spans="1:27" x14ac:dyDescent="0.25">
      <c r="D8" s="7"/>
      <c r="E8" s="7"/>
      <c r="F8" s="7"/>
      <c r="G8" s="7"/>
      <c r="H8" s="7"/>
      <c r="I8" s="7"/>
      <c r="J8" s="7"/>
      <c r="K8" s="7"/>
      <c r="L8" s="7"/>
      <c r="M8" s="7"/>
      <c r="N8" s="8"/>
      <c r="O8" s="2"/>
    </row>
    <row r="9" spans="1:27" s="62" customFormat="1" ht="26.25" x14ac:dyDescent="0.25">
      <c r="A9" s="58"/>
      <c r="B9" s="59"/>
      <c r="C9" s="74"/>
      <c r="D9" s="60" t="s">
        <v>6</v>
      </c>
      <c r="E9" s="60"/>
      <c r="F9" s="60"/>
      <c r="G9" s="60"/>
      <c r="H9" s="60"/>
      <c r="I9" s="60"/>
      <c r="J9" s="60"/>
      <c r="K9" s="60"/>
      <c r="L9" s="60"/>
      <c r="M9" s="60"/>
      <c r="N9" s="61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</row>
    <row r="10" spans="1:27" x14ac:dyDescent="0.25">
      <c r="D10" s="10"/>
      <c r="E10" s="7"/>
      <c r="F10" s="7"/>
      <c r="G10" s="7"/>
      <c r="H10" s="7"/>
      <c r="I10" s="7"/>
      <c r="J10" s="7"/>
      <c r="K10" s="7"/>
      <c r="L10" s="7"/>
      <c r="M10" s="7"/>
      <c r="N10" s="8"/>
      <c r="O10" s="2"/>
    </row>
    <row r="11" spans="1:27" ht="20.100000000000001" customHeight="1" x14ac:dyDescent="0.35">
      <c r="D11" s="25" t="s">
        <v>0</v>
      </c>
      <c r="E11" s="19"/>
      <c r="F11" s="11"/>
      <c r="G11" s="25" t="s">
        <v>10</v>
      </c>
      <c r="H11" s="27"/>
      <c r="I11" s="29"/>
      <c r="J11" s="189" t="s">
        <v>5</v>
      </c>
      <c r="K11" s="188"/>
      <c r="L11" s="188"/>
      <c r="M11" s="188"/>
      <c r="N11" s="12"/>
      <c r="O11" s="2"/>
      <c r="AA11" s="37" t="s">
        <v>20</v>
      </c>
    </row>
    <row r="12" spans="1:27" ht="20.100000000000001" customHeight="1" x14ac:dyDescent="0.35">
      <c r="D12" s="10"/>
      <c r="E12" s="20"/>
      <c r="F12" s="7"/>
      <c r="G12" s="26"/>
      <c r="H12" s="11"/>
      <c r="I12" s="11"/>
      <c r="J12" s="189"/>
      <c r="K12" s="188"/>
      <c r="L12" s="188"/>
      <c r="M12" s="188"/>
      <c r="N12" s="12"/>
      <c r="O12" s="2"/>
      <c r="AA12" s="37" t="s">
        <v>21</v>
      </c>
    </row>
    <row r="13" spans="1:27" ht="20.100000000000001" customHeight="1" x14ac:dyDescent="0.35">
      <c r="D13" s="25" t="s">
        <v>53</v>
      </c>
      <c r="E13" s="19"/>
      <c r="F13" s="7"/>
      <c r="G13" s="25" t="s">
        <v>4</v>
      </c>
      <c r="H13" s="28"/>
      <c r="I13" s="29"/>
      <c r="J13" s="189"/>
      <c r="K13" s="188"/>
      <c r="L13" s="188"/>
      <c r="M13" s="188"/>
      <c r="N13" s="12"/>
      <c r="O13" s="2"/>
      <c r="AA13" s="37"/>
    </row>
    <row r="14" spans="1:27" ht="20.100000000000001" customHeight="1" x14ac:dyDescent="0.35">
      <c r="F14" s="7"/>
      <c r="G14" s="7"/>
      <c r="H14" s="7"/>
      <c r="I14" s="7"/>
      <c r="J14" s="189"/>
      <c r="K14" s="188"/>
      <c r="L14" s="188"/>
      <c r="M14" s="188"/>
      <c r="N14" s="12"/>
      <c r="O14" s="2"/>
      <c r="AA14" s="37"/>
    </row>
    <row r="15" spans="1:27" ht="20.100000000000001" customHeight="1" x14ac:dyDescent="0.35">
      <c r="D15" s="25" t="s">
        <v>19</v>
      </c>
      <c r="E15" s="19"/>
      <c r="F15" s="7"/>
      <c r="G15" s="25" t="s">
        <v>25</v>
      </c>
      <c r="H15" s="27"/>
      <c r="I15" s="48"/>
      <c r="J15" s="189"/>
      <c r="K15" s="188"/>
      <c r="L15" s="188"/>
      <c r="M15" s="188"/>
      <c r="N15" s="12"/>
      <c r="O15" s="2"/>
      <c r="AA15" s="37"/>
    </row>
    <row r="16" spans="1:27" s="34" customFormat="1" ht="20.100000000000001" customHeight="1" x14ac:dyDescent="0.35">
      <c r="A16" s="36"/>
      <c r="N16" s="35"/>
      <c r="AA16" s="38" t="s">
        <v>22</v>
      </c>
    </row>
    <row r="17" spans="1:27" s="34" customFormat="1" ht="20.100000000000001" customHeight="1" x14ac:dyDescent="0.35">
      <c r="A17" s="36"/>
      <c r="D17" s="25" t="s">
        <v>1</v>
      </c>
      <c r="E17" s="19"/>
      <c r="N17" s="35"/>
      <c r="AA17" s="38" t="s">
        <v>23</v>
      </c>
    </row>
    <row r="18" spans="1:27" s="34" customFormat="1" ht="20.100000000000001" customHeight="1" x14ac:dyDescent="0.35">
      <c r="A18" s="36"/>
      <c r="D18" s="99"/>
      <c r="E18" s="100"/>
      <c r="N18" s="35"/>
      <c r="AA18" s="38"/>
    </row>
    <row r="19" spans="1:27" s="34" customFormat="1" ht="20.100000000000001" customHeight="1" x14ac:dyDescent="0.35">
      <c r="A19" s="36"/>
      <c r="N19" s="35"/>
      <c r="AA19" s="38" t="s">
        <v>24</v>
      </c>
    </row>
    <row r="20" spans="1:27" s="66" customFormat="1" ht="26.25" x14ac:dyDescent="0.25">
      <c r="A20" s="63"/>
      <c r="B20" s="64"/>
      <c r="C20" s="75"/>
      <c r="D20" s="60" t="s">
        <v>46</v>
      </c>
      <c r="E20" s="60"/>
      <c r="F20" s="60"/>
      <c r="G20" s="60"/>
      <c r="H20" s="60"/>
      <c r="I20" s="60"/>
      <c r="J20" s="60"/>
      <c r="K20" s="60"/>
      <c r="L20" s="60"/>
      <c r="M20" s="60"/>
      <c r="N20" s="65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</row>
    <row r="21" spans="1:27" x14ac:dyDescent="0.25">
      <c r="F21" s="7"/>
      <c r="G21" s="7"/>
      <c r="H21" s="7"/>
      <c r="I21" s="7"/>
      <c r="J21" s="7"/>
      <c r="K21" s="7"/>
      <c r="L21" s="7"/>
      <c r="M21" s="7"/>
      <c r="N21" s="8"/>
      <c r="O21" s="2"/>
    </row>
    <row r="22" spans="1:27" s="18" customFormat="1" ht="24.95" customHeight="1" x14ac:dyDescent="0.3">
      <c r="A22" s="15"/>
      <c r="B22" s="16"/>
      <c r="C22" s="53"/>
      <c r="D22" s="78" t="s">
        <v>37</v>
      </c>
      <c r="E22" s="33"/>
      <c r="F22" s="33"/>
      <c r="G22" s="33"/>
      <c r="H22" s="70"/>
      <c r="I22" s="190" t="s">
        <v>7</v>
      </c>
      <c r="J22" s="191"/>
      <c r="K22" s="191"/>
      <c r="L22" s="191"/>
      <c r="M22" s="70"/>
      <c r="N22" s="17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7" s="51" customFormat="1" ht="20.25" customHeight="1" x14ac:dyDescent="0.3">
      <c r="B23" s="52"/>
      <c r="C23" s="53"/>
      <c r="D23" s="71"/>
      <c r="E23" s="71"/>
      <c r="F23" s="54"/>
      <c r="G23" s="54"/>
      <c r="H23" s="54"/>
      <c r="I23" s="54"/>
      <c r="J23" s="54"/>
      <c r="K23" s="54"/>
      <c r="L23" s="54"/>
      <c r="M23" s="54"/>
      <c r="N23" s="55"/>
    </row>
    <row r="24" spans="1:27" s="51" customFormat="1" ht="86.25" customHeight="1" x14ac:dyDescent="0.3">
      <c r="B24" s="52"/>
      <c r="C24" s="53"/>
      <c r="D24" s="84" t="s">
        <v>39</v>
      </c>
      <c r="E24" s="84" t="s">
        <v>54</v>
      </c>
      <c r="F24" s="84" t="s">
        <v>63</v>
      </c>
      <c r="G24" s="84" t="s">
        <v>38</v>
      </c>
      <c r="H24" s="54"/>
      <c r="I24" s="79" t="s">
        <v>8</v>
      </c>
      <c r="J24" s="194" t="s">
        <v>3</v>
      </c>
      <c r="K24" s="195"/>
      <c r="L24" s="195"/>
      <c r="M24" s="54"/>
      <c r="N24" s="55"/>
    </row>
    <row r="25" spans="1:27" s="51" customFormat="1" ht="24.95" customHeight="1" x14ac:dyDescent="0.3">
      <c r="B25" s="52"/>
      <c r="C25" s="53"/>
      <c r="D25" s="69" t="s">
        <v>48</v>
      </c>
      <c r="E25" s="87">
        <v>1000000</v>
      </c>
      <c r="F25" s="97">
        <v>25</v>
      </c>
      <c r="G25" s="88">
        <f>E25*(F25/100)</f>
        <v>250000</v>
      </c>
      <c r="H25" s="54"/>
      <c r="I25" s="85">
        <v>1</v>
      </c>
      <c r="J25" s="196"/>
      <c r="K25" s="196"/>
      <c r="L25" s="196"/>
      <c r="M25" s="54"/>
      <c r="N25" s="55"/>
    </row>
    <row r="26" spans="1:27" s="51" customFormat="1" ht="24.95" customHeight="1" x14ac:dyDescent="0.3">
      <c r="B26" s="52"/>
      <c r="C26" s="53"/>
      <c r="D26" s="69" t="s">
        <v>49</v>
      </c>
      <c r="E26" s="87">
        <v>2500000</v>
      </c>
      <c r="F26" s="97">
        <v>26</v>
      </c>
      <c r="G26" s="88">
        <f t="shared" ref="G26:G29" si="0">E26*F26/100</f>
        <v>650000</v>
      </c>
      <c r="H26" s="54"/>
      <c r="I26" s="85">
        <v>2</v>
      </c>
      <c r="J26" s="197"/>
      <c r="K26" s="197"/>
      <c r="L26" s="197"/>
      <c r="M26" s="54"/>
      <c r="N26" s="55"/>
    </row>
    <row r="27" spans="1:27" s="51" customFormat="1" ht="24.95" customHeight="1" x14ac:dyDescent="0.3">
      <c r="B27" s="52"/>
      <c r="C27" s="53"/>
      <c r="D27" s="69" t="s">
        <v>50</v>
      </c>
      <c r="E27" s="87">
        <v>2500000</v>
      </c>
      <c r="F27" s="97">
        <v>27</v>
      </c>
      <c r="G27" s="88">
        <f t="shared" si="0"/>
        <v>675000</v>
      </c>
      <c r="H27" s="54"/>
      <c r="I27" s="86">
        <v>3</v>
      </c>
      <c r="J27" s="193"/>
      <c r="K27" s="193"/>
      <c r="L27" s="193"/>
      <c r="M27" s="54"/>
      <c r="N27" s="55"/>
    </row>
    <row r="28" spans="1:27" s="51" customFormat="1" ht="24.95" customHeight="1" x14ac:dyDescent="0.3">
      <c r="B28" s="52"/>
      <c r="C28" s="53"/>
      <c r="D28" s="69" t="s">
        <v>51</v>
      </c>
      <c r="E28" s="87">
        <v>3000000</v>
      </c>
      <c r="F28" s="97">
        <v>28</v>
      </c>
      <c r="G28" s="88">
        <f t="shared" si="0"/>
        <v>840000</v>
      </c>
      <c r="H28" s="54"/>
      <c r="I28" s="86">
        <v>4</v>
      </c>
      <c r="J28" s="193"/>
      <c r="K28" s="193"/>
      <c r="L28" s="193"/>
      <c r="M28" s="54"/>
      <c r="N28" s="55"/>
    </row>
    <row r="29" spans="1:27" s="51" customFormat="1" ht="24.95" customHeight="1" x14ac:dyDescent="0.3">
      <c r="B29" s="52"/>
      <c r="C29" s="53"/>
      <c r="D29" s="69" t="s">
        <v>52</v>
      </c>
      <c r="E29" s="87">
        <v>2000000</v>
      </c>
      <c r="F29" s="97">
        <v>29</v>
      </c>
      <c r="G29" s="88">
        <f t="shared" si="0"/>
        <v>580000</v>
      </c>
      <c r="H29" s="54"/>
      <c r="I29" s="86">
        <v>5</v>
      </c>
      <c r="J29" s="193"/>
      <c r="K29" s="193"/>
      <c r="L29" s="193"/>
      <c r="M29" s="54"/>
      <c r="N29" s="55"/>
    </row>
    <row r="30" spans="1:27" s="51" customFormat="1" ht="24.95" customHeight="1" x14ac:dyDescent="0.3">
      <c r="B30" s="52"/>
      <c r="C30" s="53"/>
      <c r="D30" s="69" t="s">
        <v>2</v>
      </c>
      <c r="E30" s="90">
        <f>SUM(E25:E29)</f>
        <v>11000000</v>
      </c>
      <c r="F30" s="90"/>
      <c r="G30" s="90">
        <f>SUM(G25:G29)</f>
        <v>2995000</v>
      </c>
      <c r="H30" s="54"/>
      <c r="I30" s="86">
        <v>6</v>
      </c>
      <c r="J30" s="193"/>
      <c r="K30" s="193"/>
      <c r="L30" s="193"/>
      <c r="M30" s="54"/>
      <c r="N30" s="55"/>
    </row>
    <row r="31" spans="1:27" s="51" customFormat="1" ht="24.95" customHeight="1" x14ac:dyDescent="0.3">
      <c r="B31" s="52"/>
      <c r="C31" s="53"/>
      <c r="D31" s="81" t="s">
        <v>41</v>
      </c>
      <c r="E31" s="82"/>
      <c r="F31" s="82"/>
      <c r="G31" s="89">
        <f>IFERROR(G30/E30,0)*100</f>
        <v>27.227272727272727</v>
      </c>
      <c r="H31" s="54"/>
      <c r="I31" s="34"/>
      <c r="J31" s="34"/>
      <c r="K31" s="34"/>
      <c r="L31" s="34"/>
      <c r="M31" s="54"/>
      <c r="N31" s="55"/>
    </row>
    <row r="32" spans="1:27" s="49" customFormat="1" x14ac:dyDescent="0.25">
      <c r="B32" s="50"/>
      <c r="C32" s="34"/>
      <c r="D32" s="77"/>
      <c r="E32" s="77"/>
      <c r="F32" s="56"/>
      <c r="G32" s="56"/>
      <c r="H32" s="34"/>
      <c r="I32" s="34"/>
      <c r="J32" s="34"/>
      <c r="K32" s="34"/>
      <c r="L32" s="34"/>
      <c r="M32" s="83"/>
      <c r="N32" s="57"/>
    </row>
    <row r="33" spans="1:25" s="49" customFormat="1" x14ac:dyDescent="0.25">
      <c r="B33" s="50"/>
      <c r="C33" s="34"/>
      <c r="D33" s="77"/>
      <c r="E33" s="77"/>
      <c r="F33" s="56"/>
      <c r="G33" s="56"/>
      <c r="H33" s="34"/>
      <c r="I33" s="34"/>
      <c r="J33" s="34"/>
      <c r="K33" s="34"/>
      <c r="L33" s="34"/>
      <c r="M33" s="83"/>
      <c r="N33" s="57"/>
    </row>
    <row r="34" spans="1:25" s="49" customFormat="1" x14ac:dyDescent="0.25">
      <c r="B34" s="50"/>
      <c r="C34" s="34"/>
      <c r="D34" s="77"/>
      <c r="E34" s="77"/>
      <c r="F34" s="56"/>
      <c r="G34" s="56"/>
      <c r="H34" s="34"/>
      <c r="I34" s="34"/>
      <c r="J34" s="34"/>
      <c r="K34" s="34"/>
      <c r="L34" s="34"/>
      <c r="M34" s="83"/>
      <c r="N34" s="57"/>
    </row>
    <row r="35" spans="1:25" s="49" customFormat="1" x14ac:dyDescent="0.25">
      <c r="B35" s="50"/>
      <c r="C35" s="34"/>
      <c r="D35" s="77"/>
      <c r="E35" s="77"/>
      <c r="F35" s="56"/>
      <c r="G35" s="56"/>
      <c r="H35" s="34"/>
      <c r="I35" s="34"/>
      <c r="J35" s="34"/>
      <c r="K35" s="34"/>
      <c r="L35" s="34"/>
      <c r="M35" s="83"/>
      <c r="N35" s="57"/>
    </row>
    <row r="36" spans="1:25" s="49" customFormat="1" x14ac:dyDescent="0.25">
      <c r="B36" s="50"/>
      <c r="C36" s="34"/>
      <c r="D36" s="77"/>
      <c r="E36" s="77"/>
      <c r="F36" s="56"/>
      <c r="G36" s="56"/>
      <c r="H36" s="34"/>
      <c r="I36" s="34"/>
      <c r="J36" s="34"/>
      <c r="K36" s="34"/>
      <c r="L36" s="34"/>
      <c r="M36" s="83"/>
      <c r="N36" s="57"/>
    </row>
    <row r="37" spans="1:25" s="49" customFormat="1" x14ac:dyDescent="0.25">
      <c r="B37" s="50"/>
      <c r="C37" s="34"/>
      <c r="D37" s="77"/>
      <c r="E37" s="77"/>
      <c r="F37" s="56"/>
      <c r="G37" s="56"/>
      <c r="H37" s="34"/>
      <c r="I37" s="34"/>
      <c r="J37" s="7"/>
      <c r="K37" s="7"/>
      <c r="L37" s="7"/>
      <c r="M37" s="83"/>
      <c r="N37" s="57"/>
      <c r="R37" s="49" t="s">
        <v>69</v>
      </c>
    </row>
    <row r="38" spans="1:25" s="49" customFormat="1" ht="15.75" thickBot="1" x14ac:dyDescent="0.3">
      <c r="B38" s="50"/>
      <c r="C38" s="34"/>
      <c r="D38" s="77"/>
      <c r="E38" s="77"/>
      <c r="F38" s="56"/>
      <c r="G38" s="56"/>
      <c r="H38" s="34"/>
      <c r="I38" s="34"/>
      <c r="J38" s="7"/>
      <c r="K38" s="7"/>
      <c r="L38" s="7"/>
      <c r="M38" s="83"/>
      <c r="N38" s="57"/>
    </row>
    <row r="39" spans="1:25" s="49" customFormat="1" ht="21" x14ac:dyDescent="0.25">
      <c r="B39" s="50"/>
      <c r="C39" s="34"/>
      <c r="D39" s="77"/>
      <c r="E39" s="77"/>
      <c r="F39" s="56"/>
      <c r="G39" s="56"/>
      <c r="H39" s="34"/>
      <c r="I39" s="34"/>
      <c r="J39" s="7"/>
      <c r="K39" s="92" t="s">
        <v>9</v>
      </c>
      <c r="L39" s="7"/>
      <c r="M39" s="83"/>
      <c r="N39" s="57"/>
    </row>
    <row r="40" spans="1:25" s="49" customFormat="1" x14ac:dyDescent="0.25">
      <c r="B40" s="50"/>
      <c r="C40" s="34"/>
      <c r="D40" s="77"/>
      <c r="E40" s="77"/>
      <c r="F40" s="56"/>
      <c r="G40" s="56"/>
      <c r="H40" s="34"/>
      <c r="I40" s="34"/>
      <c r="J40" s="34"/>
      <c r="K40" s="34"/>
      <c r="L40" s="34"/>
      <c r="M40" s="83"/>
      <c r="N40" s="57"/>
    </row>
    <row r="41" spans="1:25" s="14" customFormat="1" ht="26.25" x14ac:dyDescent="0.25">
      <c r="A41" s="13"/>
      <c r="B41" s="23"/>
      <c r="C41" s="76"/>
      <c r="D41" s="60" t="s">
        <v>45</v>
      </c>
      <c r="E41" s="60"/>
      <c r="F41" s="60"/>
      <c r="G41" s="60"/>
      <c r="H41" s="60"/>
      <c r="I41" s="60"/>
      <c r="J41" s="60"/>
      <c r="K41" s="60"/>
      <c r="L41" s="60"/>
      <c r="M41" s="60"/>
      <c r="N41" s="24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x14ac:dyDescent="0.25">
      <c r="D42" s="7"/>
      <c r="E42" s="7"/>
      <c r="F42" s="7"/>
      <c r="G42" s="7"/>
      <c r="H42" s="7"/>
      <c r="I42" s="7"/>
      <c r="J42" s="7"/>
      <c r="K42" s="7"/>
      <c r="L42" s="7"/>
      <c r="M42" s="7"/>
      <c r="N42" s="8"/>
      <c r="O42" s="2"/>
    </row>
    <row r="43" spans="1:25" ht="21" x14ac:dyDescent="0.25">
      <c r="D43" s="84" t="s">
        <v>44</v>
      </c>
      <c r="E43" s="91">
        <v>11000000</v>
      </c>
      <c r="F43" s="7"/>
      <c r="G43" s="7"/>
      <c r="H43" s="7"/>
      <c r="I43" s="7"/>
      <c r="J43" s="7"/>
      <c r="K43" s="7"/>
      <c r="L43" s="7"/>
      <c r="M43" s="7"/>
      <c r="N43" s="8"/>
      <c r="O43" s="2"/>
    </row>
    <row r="44" spans="1:25" ht="39.75" customHeight="1" x14ac:dyDescent="0.25">
      <c r="D44" s="94" t="s">
        <v>62</v>
      </c>
      <c r="E44" s="87">
        <v>550000</v>
      </c>
      <c r="F44" s="7"/>
      <c r="G44" s="7"/>
      <c r="H44" s="7"/>
      <c r="I44" s="7"/>
      <c r="J44" s="7"/>
      <c r="K44" s="7"/>
      <c r="L44" s="7"/>
      <c r="M44" s="7"/>
      <c r="N44" s="8"/>
      <c r="O44" s="2"/>
    </row>
    <row r="45" spans="1:25" x14ac:dyDescent="0.25">
      <c r="D45" s="7"/>
      <c r="E45" s="7"/>
      <c r="F45" s="7"/>
      <c r="G45" s="7"/>
      <c r="H45" s="7"/>
      <c r="I45" s="7"/>
      <c r="J45" s="7" t="s">
        <v>42</v>
      </c>
      <c r="K45" s="7"/>
      <c r="L45" s="7"/>
      <c r="M45" s="7"/>
      <c r="N45" s="8"/>
      <c r="O45" s="2"/>
    </row>
    <row r="46" spans="1:25" ht="21" x14ac:dyDescent="0.25">
      <c r="D46" s="80" t="s">
        <v>68</v>
      </c>
      <c r="E46" s="7"/>
      <c r="F46" s="7"/>
      <c r="G46" s="7"/>
      <c r="H46" s="7"/>
      <c r="I46" s="7"/>
      <c r="J46" s="7"/>
      <c r="K46" s="7"/>
      <c r="L46" s="7"/>
      <c r="M46" s="7"/>
      <c r="N46" s="8"/>
      <c r="O46" s="2"/>
    </row>
    <row r="47" spans="1:25" s="7" customFormat="1" x14ac:dyDescent="0.25">
      <c r="B47" s="6"/>
      <c r="C47" s="34"/>
      <c r="N47" s="8"/>
    </row>
    <row r="48" spans="1:25" s="7" customFormat="1" x14ac:dyDescent="0.25">
      <c r="B48" s="6"/>
      <c r="C48" s="34"/>
      <c r="N48" s="8"/>
    </row>
    <row r="49" spans="2:14" s="7" customFormat="1" x14ac:dyDescent="0.25">
      <c r="B49" s="6"/>
      <c r="C49" s="34"/>
      <c r="N49" s="8"/>
    </row>
    <row r="50" spans="2:14" s="7" customFormat="1" ht="88.5" customHeight="1" thickBot="1" x14ac:dyDescent="0.3">
      <c r="B50" s="22"/>
      <c r="C50" s="34"/>
      <c r="D50" s="84" t="s">
        <v>47</v>
      </c>
      <c r="E50" s="84" t="s">
        <v>56</v>
      </c>
      <c r="F50" s="84" t="s">
        <v>65</v>
      </c>
      <c r="G50" s="84" t="s">
        <v>58</v>
      </c>
      <c r="H50" s="84" t="s">
        <v>57</v>
      </c>
      <c r="I50" s="84" t="s">
        <v>59</v>
      </c>
      <c r="J50" s="84" t="s">
        <v>66</v>
      </c>
      <c r="K50" s="84" t="s">
        <v>67</v>
      </c>
      <c r="L50" s="84" t="s">
        <v>61</v>
      </c>
      <c r="M50" s="84" t="s">
        <v>60</v>
      </c>
      <c r="N50" s="8"/>
    </row>
    <row r="51" spans="2:14" s="7" customFormat="1" ht="21" x14ac:dyDescent="0.25">
      <c r="C51" s="34"/>
      <c r="D51" s="69" t="s">
        <v>48</v>
      </c>
      <c r="E51" s="87">
        <v>800000</v>
      </c>
      <c r="F51" s="87">
        <f>E51</f>
        <v>800000</v>
      </c>
      <c r="G51" s="97">
        <v>25</v>
      </c>
      <c r="H51" s="90">
        <f>E51*(G51/100)</f>
        <v>200000</v>
      </c>
      <c r="I51" s="90">
        <f>H51</f>
        <v>200000</v>
      </c>
      <c r="J51" s="87">
        <f>E51*0.05</f>
        <v>40000</v>
      </c>
      <c r="K51" s="87">
        <f>J51</f>
        <v>40000</v>
      </c>
      <c r="L51" s="90">
        <f>IFERROR(M51,"")</f>
        <v>36727.879799666109</v>
      </c>
      <c r="M51" s="90">
        <f>MIN((I51/$E$30*100*$E$44)/$G$31,K51)</f>
        <v>36727.879799666109</v>
      </c>
    </row>
    <row r="52" spans="2:14" s="7" customFormat="1" ht="21" x14ac:dyDescent="0.25">
      <c r="C52" s="34"/>
      <c r="D52" s="69" t="s">
        <v>49</v>
      </c>
      <c r="E52" s="87">
        <v>2100000</v>
      </c>
      <c r="F52" s="87">
        <f>F51+E52</f>
        <v>2900000</v>
      </c>
      <c r="G52" s="97">
        <v>24</v>
      </c>
      <c r="H52" s="90">
        <f>E52*(G52/100)</f>
        <v>504000</v>
      </c>
      <c r="I52" s="90">
        <f>I51+H52</f>
        <v>704000</v>
      </c>
      <c r="J52" s="87">
        <f>E52*0.05</f>
        <v>105000</v>
      </c>
      <c r="K52" s="87">
        <f>K51+J52</f>
        <v>145000</v>
      </c>
      <c r="L52" s="90">
        <f>IFERROR(M52-M51,"")</f>
        <v>92554.257095158595</v>
      </c>
      <c r="M52" s="90">
        <f t="shared" ref="M52:M54" si="1">MIN((I52/$E$30*100*$E$44)/$G$31,K52)</f>
        <v>129282.13689482471</v>
      </c>
    </row>
    <row r="53" spans="2:14" s="7" customFormat="1" ht="21" x14ac:dyDescent="0.25">
      <c r="C53" s="34"/>
      <c r="D53" s="69" t="s">
        <v>50</v>
      </c>
      <c r="E53" s="87">
        <v>3200000</v>
      </c>
      <c r="F53" s="87">
        <f t="shared" ref="F53:F55" si="2">F52+E53</f>
        <v>6100000</v>
      </c>
      <c r="G53" s="97">
        <v>20</v>
      </c>
      <c r="H53" s="90">
        <f>E53*(G53/100)</f>
        <v>640000</v>
      </c>
      <c r="I53" s="90">
        <f t="shared" ref="I53:I55" si="3">I52+H53</f>
        <v>1344000</v>
      </c>
      <c r="J53" s="87">
        <f>E53*0.05</f>
        <v>160000</v>
      </c>
      <c r="K53" s="87">
        <f t="shared" ref="K53:K55" si="4">K52+J53</f>
        <v>305000</v>
      </c>
      <c r="L53" s="90">
        <f>IFERROR(M53-M52,"")</f>
        <v>117529.21535893154</v>
      </c>
      <c r="M53" s="90">
        <f t="shared" si="1"/>
        <v>246811.35225375625</v>
      </c>
    </row>
    <row r="54" spans="2:14" s="7" customFormat="1" ht="21" x14ac:dyDescent="0.25">
      <c r="C54" s="34"/>
      <c r="D54" s="69" t="s">
        <v>51</v>
      </c>
      <c r="E54" s="87">
        <v>2900000</v>
      </c>
      <c r="F54" s="87">
        <f t="shared" si="2"/>
        <v>9000000</v>
      </c>
      <c r="G54" s="97">
        <v>19</v>
      </c>
      <c r="H54" s="90">
        <f>E54*(G54/100)</f>
        <v>551000</v>
      </c>
      <c r="I54" s="90">
        <f t="shared" si="3"/>
        <v>1895000</v>
      </c>
      <c r="J54" s="87">
        <f>E54*0.05</f>
        <v>145000</v>
      </c>
      <c r="K54" s="87">
        <f t="shared" si="4"/>
        <v>450000</v>
      </c>
      <c r="L54" s="90">
        <f>IFERROR(M54-M53,"")</f>
        <v>101185.30884808017</v>
      </c>
      <c r="M54" s="90">
        <f t="shared" si="1"/>
        <v>347996.66110183642</v>
      </c>
    </row>
    <row r="55" spans="2:14" s="7" customFormat="1" ht="21" x14ac:dyDescent="0.25">
      <c r="C55" s="34"/>
      <c r="D55" s="69" t="s">
        <v>52</v>
      </c>
      <c r="E55" s="87">
        <v>3000000</v>
      </c>
      <c r="F55" s="87">
        <f t="shared" si="2"/>
        <v>12000000</v>
      </c>
      <c r="G55" s="97">
        <v>18</v>
      </c>
      <c r="H55" s="90">
        <f>E55*(G55/100)</f>
        <v>540000</v>
      </c>
      <c r="I55" s="90">
        <f t="shared" si="3"/>
        <v>2435000</v>
      </c>
      <c r="J55" s="87">
        <f>E55*0.05</f>
        <v>150000</v>
      </c>
      <c r="K55" s="87">
        <f t="shared" si="4"/>
        <v>600000</v>
      </c>
      <c r="L55" s="90">
        <f>IFERROR(M55-M54,"")</f>
        <v>99165.275459098455</v>
      </c>
      <c r="M55" s="90">
        <f>MIN((I55/E56*100*K55)/$G$31,K55)</f>
        <v>447161.93656093488</v>
      </c>
    </row>
    <row r="56" spans="2:14" s="7" customFormat="1" ht="21" x14ac:dyDescent="0.25">
      <c r="C56" s="34"/>
      <c r="D56" s="69" t="s">
        <v>2</v>
      </c>
      <c r="E56" s="90">
        <f>SUM(E51:E55)</f>
        <v>12000000</v>
      </c>
      <c r="H56" s="90">
        <f>SUM(H51:H55)</f>
        <v>2435000</v>
      </c>
      <c r="I56" s="93" t="s">
        <v>40</v>
      </c>
      <c r="J56" s="90">
        <f>SUM(J51:J55)</f>
        <v>600000</v>
      </c>
      <c r="L56" s="90">
        <f>SUM(L51:L55)</f>
        <v>447161.93656093488</v>
      </c>
      <c r="M56" s="98"/>
    </row>
    <row r="57" spans="2:14" s="7" customFormat="1" x14ac:dyDescent="0.25">
      <c r="C57" s="34"/>
    </row>
    <row r="58" spans="2:14" s="7" customFormat="1" x14ac:dyDescent="0.25">
      <c r="C58" s="34"/>
    </row>
    <row r="59" spans="2:14" s="7" customFormat="1" x14ac:dyDescent="0.25">
      <c r="C59" s="34"/>
    </row>
    <row r="60" spans="2:14" s="7" customFormat="1" x14ac:dyDescent="0.25">
      <c r="C60" s="34"/>
    </row>
    <row r="61" spans="2:14" s="7" customFormat="1" x14ac:dyDescent="0.25">
      <c r="C61" s="34"/>
    </row>
    <row r="62" spans="2:14" s="7" customFormat="1" x14ac:dyDescent="0.25">
      <c r="C62" s="34"/>
    </row>
    <row r="63" spans="2:14" s="7" customFormat="1" x14ac:dyDescent="0.25">
      <c r="C63" s="34"/>
    </row>
    <row r="64" spans="2:14" s="7" customFormat="1" x14ac:dyDescent="0.25">
      <c r="C64" s="34"/>
    </row>
    <row r="65" spans="3:3" s="7" customFormat="1" x14ac:dyDescent="0.25">
      <c r="C65" s="34"/>
    </row>
    <row r="66" spans="3:3" s="7" customFormat="1" x14ac:dyDescent="0.25">
      <c r="C66" s="34"/>
    </row>
    <row r="67" spans="3:3" s="7" customFormat="1" x14ac:dyDescent="0.25">
      <c r="C67" s="34"/>
    </row>
    <row r="68" spans="3:3" s="7" customFormat="1" x14ac:dyDescent="0.25">
      <c r="C68" s="34"/>
    </row>
    <row r="69" spans="3:3" s="7" customFormat="1" x14ac:dyDescent="0.25">
      <c r="C69" s="34"/>
    </row>
    <row r="70" spans="3:3" s="7" customFormat="1" x14ac:dyDescent="0.25">
      <c r="C70" s="34"/>
    </row>
    <row r="71" spans="3:3" s="7" customFormat="1" x14ac:dyDescent="0.25">
      <c r="C71" s="34"/>
    </row>
    <row r="72" spans="3:3" s="7" customFormat="1" x14ac:dyDescent="0.25">
      <c r="C72" s="34"/>
    </row>
    <row r="73" spans="3:3" s="7" customFormat="1" x14ac:dyDescent="0.25">
      <c r="C73" s="34"/>
    </row>
    <row r="74" spans="3:3" s="7" customFormat="1" x14ac:dyDescent="0.25">
      <c r="C74" s="34"/>
    </row>
    <row r="75" spans="3:3" s="7" customFormat="1" x14ac:dyDescent="0.25">
      <c r="C75" s="34"/>
    </row>
    <row r="76" spans="3:3" s="7" customFormat="1" x14ac:dyDescent="0.25">
      <c r="C76" s="34"/>
    </row>
    <row r="77" spans="3:3" s="7" customFormat="1" x14ac:dyDescent="0.25">
      <c r="C77" s="34"/>
    </row>
    <row r="78" spans="3:3" s="7" customFormat="1" x14ac:dyDescent="0.25">
      <c r="C78" s="34"/>
    </row>
    <row r="79" spans="3:3" s="7" customFormat="1" x14ac:dyDescent="0.25">
      <c r="C79" s="34"/>
    </row>
    <row r="80" spans="3:3" s="7" customFormat="1" x14ac:dyDescent="0.25">
      <c r="C80" s="34"/>
    </row>
    <row r="81" spans="3:3" s="7" customFormat="1" x14ac:dyDescent="0.25">
      <c r="C81" s="34"/>
    </row>
    <row r="82" spans="3:3" s="7" customFormat="1" x14ac:dyDescent="0.25">
      <c r="C82" s="34"/>
    </row>
    <row r="83" spans="3:3" s="7" customFormat="1" x14ac:dyDescent="0.25">
      <c r="C83" s="34"/>
    </row>
    <row r="84" spans="3:3" s="7" customFormat="1" x14ac:dyDescent="0.25">
      <c r="C84" s="34"/>
    </row>
    <row r="85" spans="3:3" s="7" customFormat="1" x14ac:dyDescent="0.25">
      <c r="C85" s="34"/>
    </row>
    <row r="86" spans="3:3" s="7" customFormat="1" x14ac:dyDescent="0.25">
      <c r="C86" s="34"/>
    </row>
    <row r="87" spans="3:3" s="7" customFormat="1" x14ac:dyDescent="0.25">
      <c r="C87" s="34"/>
    </row>
    <row r="88" spans="3:3" s="7" customFormat="1" x14ac:dyDescent="0.25">
      <c r="C88" s="34"/>
    </row>
    <row r="89" spans="3:3" s="7" customFormat="1" x14ac:dyDescent="0.25">
      <c r="C89" s="34"/>
    </row>
    <row r="90" spans="3:3" s="7" customFormat="1" x14ac:dyDescent="0.25">
      <c r="C90" s="34"/>
    </row>
    <row r="91" spans="3:3" s="7" customFormat="1" x14ac:dyDescent="0.25">
      <c r="C91" s="34"/>
    </row>
    <row r="92" spans="3:3" s="7" customFormat="1" x14ac:dyDescent="0.25">
      <c r="C92" s="34"/>
    </row>
    <row r="93" spans="3:3" s="7" customFormat="1" x14ac:dyDescent="0.25">
      <c r="C93" s="34"/>
    </row>
    <row r="94" spans="3:3" s="7" customFormat="1" x14ac:dyDescent="0.25">
      <c r="C94" s="34"/>
    </row>
    <row r="95" spans="3:3" s="7" customFormat="1" x14ac:dyDescent="0.25">
      <c r="C95" s="34"/>
    </row>
    <row r="96" spans="3:3" s="7" customFormat="1" x14ac:dyDescent="0.25">
      <c r="C96" s="34"/>
    </row>
    <row r="97" spans="3:3" s="7" customFormat="1" x14ac:dyDescent="0.25">
      <c r="C97" s="34"/>
    </row>
    <row r="98" spans="3:3" s="7" customFormat="1" x14ac:dyDescent="0.25">
      <c r="C98" s="34"/>
    </row>
    <row r="99" spans="3:3" s="7" customFormat="1" x14ac:dyDescent="0.25">
      <c r="C99" s="34"/>
    </row>
    <row r="100" spans="3:3" s="7" customFormat="1" x14ac:dyDescent="0.25">
      <c r="C100" s="34"/>
    </row>
    <row r="101" spans="3:3" s="7" customFormat="1" x14ac:dyDescent="0.25">
      <c r="C101" s="34"/>
    </row>
    <row r="102" spans="3:3" s="7" customFormat="1" x14ac:dyDescent="0.25">
      <c r="C102" s="34"/>
    </row>
    <row r="103" spans="3:3" s="7" customFormat="1" x14ac:dyDescent="0.25">
      <c r="C103" s="34"/>
    </row>
    <row r="104" spans="3:3" s="7" customFormat="1" x14ac:dyDescent="0.25">
      <c r="C104" s="34"/>
    </row>
    <row r="105" spans="3:3" s="7" customFormat="1" x14ac:dyDescent="0.25">
      <c r="C105" s="34"/>
    </row>
    <row r="106" spans="3:3" s="7" customFormat="1" x14ac:dyDescent="0.25">
      <c r="C106" s="34"/>
    </row>
    <row r="107" spans="3:3" s="7" customFormat="1" x14ac:dyDescent="0.25">
      <c r="C107" s="34"/>
    </row>
    <row r="108" spans="3:3" s="7" customFormat="1" x14ac:dyDescent="0.25">
      <c r="C108" s="34"/>
    </row>
    <row r="109" spans="3:3" s="7" customFormat="1" x14ac:dyDescent="0.25">
      <c r="C109" s="34"/>
    </row>
    <row r="110" spans="3:3" s="7" customFormat="1" x14ac:dyDescent="0.25">
      <c r="C110" s="34"/>
    </row>
    <row r="111" spans="3:3" s="7" customFormat="1" x14ac:dyDescent="0.25">
      <c r="C111" s="34"/>
    </row>
    <row r="112" spans="3:3" s="7" customFormat="1" x14ac:dyDescent="0.25">
      <c r="C112" s="34"/>
    </row>
    <row r="113" spans="3:3" s="7" customFormat="1" x14ac:dyDescent="0.25">
      <c r="C113" s="34"/>
    </row>
    <row r="114" spans="3:3" s="7" customFormat="1" x14ac:dyDescent="0.25">
      <c r="C114" s="34"/>
    </row>
    <row r="115" spans="3:3" s="7" customFormat="1" x14ac:dyDescent="0.25">
      <c r="C115" s="34"/>
    </row>
    <row r="116" spans="3:3" s="7" customFormat="1" x14ac:dyDescent="0.25">
      <c r="C116" s="34"/>
    </row>
    <row r="117" spans="3:3" s="7" customFormat="1" x14ac:dyDescent="0.25">
      <c r="C117" s="34"/>
    </row>
    <row r="118" spans="3:3" s="7" customFormat="1" x14ac:dyDescent="0.25">
      <c r="C118" s="34"/>
    </row>
    <row r="119" spans="3:3" s="7" customFormat="1" x14ac:dyDescent="0.25">
      <c r="C119" s="34"/>
    </row>
    <row r="120" spans="3:3" s="7" customFormat="1" x14ac:dyDescent="0.25">
      <c r="C120" s="34"/>
    </row>
    <row r="121" spans="3:3" s="7" customFormat="1" x14ac:dyDescent="0.25">
      <c r="C121" s="34"/>
    </row>
    <row r="122" spans="3:3" s="7" customFormat="1" x14ac:dyDescent="0.25">
      <c r="C122" s="34"/>
    </row>
    <row r="123" spans="3:3" s="7" customFormat="1" x14ac:dyDescent="0.25">
      <c r="C123" s="34"/>
    </row>
    <row r="124" spans="3:3" s="7" customFormat="1" x14ac:dyDescent="0.25">
      <c r="C124" s="34"/>
    </row>
    <row r="125" spans="3:3" s="7" customFormat="1" x14ac:dyDescent="0.25">
      <c r="C125" s="34"/>
    </row>
    <row r="126" spans="3:3" s="7" customFormat="1" x14ac:dyDescent="0.25">
      <c r="C126" s="34"/>
    </row>
    <row r="127" spans="3:3" s="7" customFormat="1" x14ac:dyDescent="0.25">
      <c r="C127" s="34"/>
    </row>
    <row r="128" spans="3:3" s="7" customFormat="1" x14ac:dyDescent="0.25">
      <c r="C128" s="34"/>
    </row>
    <row r="129" spans="3:3" s="7" customFormat="1" x14ac:dyDescent="0.25">
      <c r="C129" s="34"/>
    </row>
    <row r="130" spans="3:3" s="7" customFormat="1" x14ac:dyDescent="0.25">
      <c r="C130" s="34"/>
    </row>
    <row r="131" spans="3:3" s="7" customFormat="1" x14ac:dyDescent="0.25">
      <c r="C131" s="34"/>
    </row>
    <row r="132" spans="3:3" s="7" customFormat="1" x14ac:dyDescent="0.25">
      <c r="C132" s="34"/>
    </row>
    <row r="133" spans="3:3" s="7" customFormat="1" x14ac:dyDescent="0.25">
      <c r="C133" s="34"/>
    </row>
    <row r="134" spans="3:3" s="7" customFormat="1" x14ac:dyDescent="0.25">
      <c r="C134" s="34"/>
    </row>
    <row r="135" spans="3:3" s="7" customFormat="1" x14ac:dyDescent="0.25">
      <c r="C135" s="34"/>
    </row>
    <row r="136" spans="3:3" s="7" customFormat="1" x14ac:dyDescent="0.25">
      <c r="C136" s="34"/>
    </row>
    <row r="137" spans="3:3" s="7" customFormat="1" x14ac:dyDescent="0.25">
      <c r="C137" s="34"/>
    </row>
    <row r="138" spans="3:3" s="7" customFormat="1" x14ac:dyDescent="0.25">
      <c r="C138" s="34"/>
    </row>
    <row r="139" spans="3:3" s="7" customFormat="1" x14ac:dyDescent="0.25">
      <c r="C139" s="34"/>
    </row>
    <row r="140" spans="3:3" s="7" customFormat="1" x14ac:dyDescent="0.25">
      <c r="C140" s="34"/>
    </row>
    <row r="141" spans="3:3" s="7" customFormat="1" x14ac:dyDescent="0.25">
      <c r="C141" s="34"/>
    </row>
    <row r="142" spans="3:3" s="7" customFormat="1" x14ac:dyDescent="0.25">
      <c r="C142" s="34"/>
    </row>
    <row r="143" spans="3:3" s="7" customFormat="1" x14ac:dyDescent="0.25">
      <c r="C143" s="34"/>
    </row>
    <row r="144" spans="3:3" s="7" customFormat="1" x14ac:dyDescent="0.25">
      <c r="C144" s="34"/>
    </row>
    <row r="145" spans="3:3" s="7" customFormat="1" x14ac:dyDescent="0.25">
      <c r="C145" s="34"/>
    </row>
    <row r="146" spans="3:3" s="7" customFormat="1" x14ac:dyDescent="0.25">
      <c r="C146" s="34"/>
    </row>
    <row r="147" spans="3:3" s="7" customFormat="1" x14ac:dyDescent="0.25">
      <c r="C147" s="34"/>
    </row>
    <row r="148" spans="3:3" s="7" customFormat="1" x14ac:dyDescent="0.25">
      <c r="C148" s="34"/>
    </row>
    <row r="149" spans="3:3" s="7" customFormat="1" x14ac:dyDescent="0.25">
      <c r="C149" s="34"/>
    </row>
    <row r="150" spans="3:3" s="7" customFormat="1" x14ac:dyDescent="0.25">
      <c r="C150" s="34"/>
    </row>
    <row r="151" spans="3:3" s="7" customFormat="1" x14ac:dyDescent="0.25">
      <c r="C151" s="34"/>
    </row>
    <row r="152" spans="3:3" s="7" customFormat="1" x14ac:dyDescent="0.25">
      <c r="C152" s="34"/>
    </row>
    <row r="153" spans="3:3" s="7" customFormat="1" x14ac:dyDescent="0.25">
      <c r="C153" s="34"/>
    </row>
    <row r="154" spans="3:3" s="7" customFormat="1" x14ac:dyDescent="0.25">
      <c r="C154" s="34"/>
    </row>
    <row r="155" spans="3:3" s="7" customFormat="1" x14ac:dyDescent="0.25">
      <c r="C155" s="34"/>
    </row>
    <row r="156" spans="3:3" s="7" customFormat="1" x14ac:dyDescent="0.25">
      <c r="C156" s="34"/>
    </row>
    <row r="157" spans="3:3" s="7" customFormat="1" x14ac:dyDescent="0.25">
      <c r="C157" s="34"/>
    </row>
    <row r="158" spans="3:3" s="7" customFormat="1" x14ac:dyDescent="0.25">
      <c r="C158" s="34"/>
    </row>
    <row r="159" spans="3:3" s="7" customFormat="1" x14ac:dyDescent="0.25">
      <c r="C159" s="34"/>
    </row>
    <row r="160" spans="3:3" s="7" customFormat="1" x14ac:dyDescent="0.25">
      <c r="C160" s="34"/>
    </row>
    <row r="161" spans="3:3" s="7" customFormat="1" x14ac:dyDescent="0.25">
      <c r="C161" s="34"/>
    </row>
    <row r="162" spans="3:3" s="7" customFormat="1" x14ac:dyDescent="0.25">
      <c r="C162" s="34"/>
    </row>
    <row r="163" spans="3:3" s="7" customFormat="1" x14ac:dyDescent="0.25">
      <c r="C163" s="34"/>
    </row>
    <row r="164" spans="3:3" s="7" customFormat="1" x14ac:dyDescent="0.25">
      <c r="C164" s="34"/>
    </row>
    <row r="165" spans="3:3" s="7" customFormat="1" x14ac:dyDescent="0.25">
      <c r="C165" s="34"/>
    </row>
    <row r="166" spans="3:3" s="7" customFormat="1" x14ac:dyDescent="0.25">
      <c r="C166" s="34"/>
    </row>
    <row r="167" spans="3:3" s="7" customFormat="1" x14ac:dyDescent="0.25">
      <c r="C167" s="34"/>
    </row>
    <row r="168" spans="3:3" s="7" customFormat="1" x14ac:dyDescent="0.25">
      <c r="C168" s="34"/>
    </row>
    <row r="169" spans="3:3" s="7" customFormat="1" x14ac:dyDescent="0.25">
      <c r="C169" s="34"/>
    </row>
    <row r="170" spans="3:3" s="7" customFormat="1" x14ac:dyDescent="0.25">
      <c r="C170" s="34"/>
    </row>
    <row r="171" spans="3:3" s="7" customFormat="1" x14ac:dyDescent="0.25">
      <c r="C171" s="34"/>
    </row>
    <row r="172" spans="3:3" s="7" customFormat="1" x14ac:dyDescent="0.25">
      <c r="C172" s="34"/>
    </row>
    <row r="173" spans="3:3" s="7" customFormat="1" x14ac:dyDescent="0.25">
      <c r="C173" s="34"/>
    </row>
    <row r="174" spans="3:3" s="7" customFormat="1" x14ac:dyDescent="0.25">
      <c r="C174" s="34"/>
    </row>
    <row r="175" spans="3:3" s="7" customFormat="1" x14ac:dyDescent="0.25">
      <c r="C175" s="34"/>
    </row>
    <row r="176" spans="3:3" s="7" customFormat="1" x14ac:dyDescent="0.25">
      <c r="C176" s="34"/>
    </row>
    <row r="177" spans="3:3" s="7" customFormat="1" x14ac:dyDescent="0.25">
      <c r="C177" s="34"/>
    </row>
    <row r="178" spans="3:3" s="7" customFormat="1" x14ac:dyDescent="0.25">
      <c r="C178" s="34"/>
    </row>
    <row r="179" spans="3:3" s="7" customFormat="1" x14ac:dyDescent="0.25">
      <c r="C179" s="34"/>
    </row>
    <row r="180" spans="3:3" s="7" customFormat="1" x14ac:dyDescent="0.25">
      <c r="C180" s="34"/>
    </row>
    <row r="181" spans="3:3" s="7" customFormat="1" x14ac:dyDescent="0.25">
      <c r="C181" s="34"/>
    </row>
    <row r="182" spans="3:3" s="7" customFormat="1" x14ac:dyDescent="0.25">
      <c r="C182" s="34"/>
    </row>
    <row r="183" spans="3:3" s="7" customFormat="1" x14ac:dyDescent="0.25">
      <c r="C183" s="34"/>
    </row>
    <row r="184" spans="3:3" s="7" customFormat="1" x14ac:dyDescent="0.25">
      <c r="C184" s="34"/>
    </row>
    <row r="185" spans="3:3" s="7" customFormat="1" x14ac:dyDescent="0.25">
      <c r="C185" s="34"/>
    </row>
    <row r="186" spans="3:3" s="7" customFormat="1" x14ac:dyDescent="0.25">
      <c r="C186" s="34"/>
    </row>
    <row r="187" spans="3:3" s="7" customFormat="1" x14ac:dyDescent="0.25">
      <c r="C187" s="34"/>
    </row>
    <row r="188" spans="3:3" s="7" customFormat="1" x14ac:dyDescent="0.25">
      <c r="C188" s="34"/>
    </row>
    <row r="189" spans="3:3" s="7" customFormat="1" x14ac:dyDescent="0.25">
      <c r="C189" s="34"/>
    </row>
    <row r="190" spans="3:3" s="7" customFormat="1" x14ac:dyDescent="0.25">
      <c r="C190" s="34"/>
    </row>
    <row r="191" spans="3:3" s="7" customFormat="1" x14ac:dyDescent="0.25">
      <c r="C191" s="34"/>
    </row>
    <row r="192" spans="3:3" s="7" customFormat="1" x14ac:dyDescent="0.25">
      <c r="C192" s="34"/>
    </row>
    <row r="193" spans="3:3" s="7" customFormat="1" x14ac:dyDescent="0.25">
      <c r="C193" s="34"/>
    </row>
    <row r="194" spans="3:3" s="7" customFormat="1" x14ac:dyDescent="0.25">
      <c r="C194" s="34"/>
    </row>
    <row r="195" spans="3:3" s="7" customFormat="1" x14ac:dyDescent="0.25">
      <c r="C195" s="34"/>
    </row>
    <row r="196" spans="3:3" s="7" customFormat="1" x14ac:dyDescent="0.25">
      <c r="C196" s="34"/>
    </row>
    <row r="197" spans="3:3" s="7" customFormat="1" x14ac:dyDescent="0.25">
      <c r="C197" s="34"/>
    </row>
    <row r="198" spans="3:3" s="7" customFormat="1" x14ac:dyDescent="0.25">
      <c r="C198" s="34"/>
    </row>
    <row r="199" spans="3:3" s="7" customFormat="1" x14ac:dyDescent="0.25">
      <c r="C199" s="34"/>
    </row>
    <row r="200" spans="3:3" s="7" customFormat="1" x14ac:dyDescent="0.25">
      <c r="C200" s="34"/>
    </row>
    <row r="201" spans="3:3" s="7" customFormat="1" x14ac:dyDescent="0.25">
      <c r="C201" s="34"/>
    </row>
    <row r="202" spans="3:3" s="7" customFormat="1" x14ac:dyDescent="0.25">
      <c r="C202" s="34"/>
    </row>
    <row r="203" spans="3:3" s="7" customFormat="1" x14ac:dyDescent="0.25">
      <c r="C203" s="34"/>
    </row>
    <row r="204" spans="3:3" s="7" customFormat="1" x14ac:dyDescent="0.25">
      <c r="C204" s="34"/>
    </row>
    <row r="205" spans="3:3" s="7" customFormat="1" x14ac:dyDescent="0.25">
      <c r="C205" s="34"/>
    </row>
    <row r="206" spans="3:3" s="7" customFormat="1" x14ac:dyDescent="0.25">
      <c r="C206" s="34"/>
    </row>
    <row r="207" spans="3:3" s="7" customFormat="1" x14ac:dyDescent="0.25">
      <c r="C207" s="34"/>
    </row>
    <row r="208" spans="3:3" s="7" customFormat="1" x14ac:dyDescent="0.25">
      <c r="C208" s="34"/>
    </row>
    <row r="209" spans="3:3" s="7" customFormat="1" x14ac:dyDescent="0.25">
      <c r="C209" s="34"/>
    </row>
    <row r="210" spans="3:3" s="7" customFormat="1" x14ac:dyDescent="0.25">
      <c r="C210" s="34"/>
    </row>
    <row r="211" spans="3:3" s="7" customFormat="1" x14ac:dyDescent="0.25">
      <c r="C211" s="34"/>
    </row>
    <row r="212" spans="3:3" s="7" customFormat="1" x14ac:dyDescent="0.25">
      <c r="C212" s="34"/>
    </row>
    <row r="213" spans="3:3" s="7" customFormat="1" x14ac:dyDescent="0.25">
      <c r="C213" s="34"/>
    </row>
    <row r="214" spans="3:3" s="7" customFormat="1" x14ac:dyDescent="0.25">
      <c r="C214" s="34"/>
    </row>
    <row r="215" spans="3:3" s="7" customFormat="1" x14ac:dyDescent="0.25">
      <c r="C215" s="34"/>
    </row>
    <row r="216" spans="3:3" s="7" customFormat="1" x14ac:dyDescent="0.25">
      <c r="C216" s="34"/>
    </row>
    <row r="217" spans="3:3" s="7" customFormat="1" x14ac:dyDescent="0.25">
      <c r="C217" s="34"/>
    </row>
    <row r="218" spans="3:3" s="7" customFormat="1" x14ac:dyDescent="0.25">
      <c r="C218" s="34"/>
    </row>
    <row r="219" spans="3:3" s="7" customFormat="1" x14ac:dyDescent="0.25">
      <c r="C219" s="34"/>
    </row>
    <row r="220" spans="3:3" s="7" customFormat="1" x14ac:dyDescent="0.25">
      <c r="C220" s="34"/>
    </row>
    <row r="221" spans="3:3" s="7" customFormat="1" x14ac:dyDescent="0.25">
      <c r="C221" s="34"/>
    </row>
    <row r="222" spans="3:3" s="7" customFormat="1" x14ac:dyDescent="0.25">
      <c r="C222" s="34"/>
    </row>
    <row r="223" spans="3:3" s="7" customFormat="1" x14ac:dyDescent="0.25">
      <c r="C223" s="34"/>
    </row>
    <row r="224" spans="3:3" s="7" customFormat="1" x14ac:dyDescent="0.25">
      <c r="C224" s="34"/>
    </row>
    <row r="225" spans="2:3" s="7" customFormat="1" x14ac:dyDescent="0.25">
      <c r="C225" s="34"/>
    </row>
    <row r="226" spans="2:3" s="7" customFormat="1" x14ac:dyDescent="0.25">
      <c r="C226" s="34"/>
    </row>
    <row r="227" spans="2:3" s="7" customFormat="1" x14ac:dyDescent="0.25">
      <c r="C227" s="34"/>
    </row>
    <row r="228" spans="2:3" s="7" customFormat="1" x14ac:dyDescent="0.25">
      <c r="C228" s="34"/>
    </row>
    <row r="229" spans="2:3" s="7" customFormat="1" x14ac:dyDescent="0.25">
      <c r="B229" s="6"/>
      <c r="C229" s="34"/>
    </row>
  </sheetData>
  <mergeCells count="11">
    <mergeCell ref="J29:L29"/>
    <mergeCell ref="J30:L30"/>
    <mergeCell ref="J24:L24"/>
    <mergeCell ref="J25:L25"/>
    <mergeCell ref="J26:L26"/>
    <mergeCell ref="J27:L27"/>
    <mergeCell ref="K11:M15"/>
    <mergeCell ref="J11:J15"/>
    <mergeCell ref="I22:L22"/>
    <mergeCell ref="D3:M6"/>
    <mergeCell ref="J28:L28"/>
  </mergeCells>
  <dataValidations disablePrompts="1" count="2">
    <dataValidation type="list" allowBlank="1" showInputMessage="1" showErrorMessage="1" sqref="E15" xr:uid="{00000000-0002-0000-0100-000000000000}">
      <formula1>$AA$11:$AA$12</formula1>
    </dataValidation>
    <dataValidation type="list" allowBlank="1" showInputMessage="1" showErrorMessage="1" sqref="H15:I15" xr:uid="{00000000-0002-0000-0100-000001000000}">
      <formula1>$AA$16:$AA$19</formula1>
    </dataValidation>
  </dataValidations>
  <pageMargins left="0.7" right="0.7" top="0.75" bottom="0.75" header="0.3" footer="0.3"/>
  <pageSetup paperSize="8" scale="54" orientation="landscape" r:id="rId1"/>
  <headerFooter>
    <oddHeader>&amp;L&amp;"arial"&amp;10&amp;K737373ADNOC Classification: Internal&amp;1#</oddHeader>
  </headerFooter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40"/>
  <sheetViews>
    <sheetView topLeftCell="A4" zoomScale="48" zoomScaleNormal="51" workbookViewId="0">
      <selection activeCell="Z42" sqref="Z42"/>
    </sheetView>
  </sheetViews>
  <sheetFormatPr defaultRowHeight="15" x14ac:dyDescent="0.25"/>
  <cols>
    <col min="1" max="1" width="3.85546875" style="2" customWidth="1"/>
    <col min="2" max="2" width="2.7109375" style="6" customWidth="1"/>
    <col min="3" max="3" width="2.7109375" style="34" customWidth="1"/>
    <col min="4" max="4" width="47" customWidth="1"/>
    <col min="5" max="5" width="38.7109375" customWidth="1"/>
    <col min="6" max="7" width="29" customWidth="1"/>
    <col min="8" max="8" width="27.5703125" customWidth="1"/>
    <col min="9" max="9" width="27.28515625" customWidth="1"/>
    <col min="10" max="10" width="24.140625" customWidth="1"/>
    <col min="11" max="11" width="27" customWidth="1"/>
    <col min="12" max="12" width="26.7109375" customWidth="1"/>
    <col min="13" max="13" width="42.140625" customWidth="1"/>
    <col min="14" max="14" width="35.7109375" customWidth="1"/>
    <col min="15" max="15" width="3" style="7" customWidth="1"/>
    <col min="16" max="16" width="2.42578125" customWidth="1"/>
    <col min="17" max="26" width="9.140625" style="2"/>
  </cols>
  <sheetData>
    <row r="1" spans="1:27" ht="15.75" thickBot="1" x14ac:dyDescent="0.3">
      <c r="B1" s="9"/>
      <c r="C1" s="72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P1" s="2"/>
    </row>
    <row r="2" spans="1:27" x14ac:dyDescent="0.25">
      <c r="B2" s="3"/>
      <c r="C2" s="7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2"/>
    </row>
    <row r="3" spans="1:27" ht="15" customHeight="1" x14ac:dyDescent="0.25">
      <c r="D3" s="192" t="s">
        <v>64</v>
      </c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8"/>
      <c r="P3" s="2"/>
    </row>
    <row r="4" spans="1:27" ht="15" customHeight="1" x14ac:dyDescent="0.25"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8"/>
      <c r="P4" s="2"/>
    </row>
    <row r="5" spans="1:27" ht="31.5" customHeight="1" x14ac:dyDescent="0.25"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8"/>
      <c r="P5" s="2"/>
    </row>
    <row r="6" spans="1:27" ht="15" customHeight="1" x14ac:dyDescent="0.25"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8"/>
      <c r="P6" s="2"/>
    </row>
    <row r="7" spans="1:27" x14ac:dyDescent="0.25"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2"/>
    </row>
    <row r="8" spans="1:27" x14ac:dyDescent="0.25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2"/>
    </row>
    <row r="9" spans="1:27" x14ac:dyDescent="0.25"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8"/>
      <c r="P9" s="2"/>
    </row>
    <row r="10" spans="1:27" s="62" customFormat="1" ht="26.25" x14ac:dyDescent="0.25">
      <c r="A10" s="58"/>
      <c r="B10" s="59"/>
      <c r="C10" s="74"/>
      <c r="D10" s="60" t="s">
        <v>6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1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</row>
    <row r="11" spans="1:27" x14ac:dyDescent="0.25">
      <c r="D11" s="10"/>
      <c r="E11" s="7"/>
      <c r="F11" s="7"/>
      <c r="G11" s="7"/>
      <c r="H11" s="7"/>
      <c r="I11" s="7"/>
      <c r="J11" s="7"/>
      <c r="K11" s="7"/>
      <c r="L11" s="7"/>
      <c r="M11" s="7"/>
      <c r="N11" s="7"/>
      <c r="O11" s="8"/>
      <c r="P11" s="2"/>
      <c r="Z11"/>
    </row>
    <row r="12" spans="1:27" ht="20.100000000000001" customHeight="1" x14ac:dyDescent="0.35">
      <c r="D12" s="25" t="s">
        <v>0</v>
      </c>
      <c r="E12" s="19"/>
      <c r="F12" s="11"/>
      <c r="G12" s="25" t="s">
        <v>10</v>
      </c>
      <c r="H12" s="27"/>
      <c r="I12" s="29"/>
      <c r="J12" s="189" t="s">
        <v>5</v>
      </c>
      <c r="K12" s="188"/>
      <c r="L12" s="188"/>
      <c r="M12" s="188"/>
      <c r="N12" s="95"/>
      <c r="O12" s="8"/>
      <c r="P12" s="2"/>
      <c r="Z12"/>
      <c r="AA12" s="37" t="s">
        <v>20</v>
      </c>
    </row>
    <row r="13" spans="1:27" ht="20.100000000000001" customHeight="1" x14ac:dyDescent="0.35">
      <c r="D13" s="10"/>
      <c r="E13" s="20"/>
      <c r="F13" s="7"/>
      <c r="G13" s="26"/>
      <c r="H13" s="11"/>
      <c r="I13" s="11"/>
      <c r="J13" s="189"/>
      <c r="K13" s="188"/>
      <c r="L13" s="188"/>
      <c r="M13" s="188"/>
      <c r="N13" s="95"/>
      <c r="O13" s="8"/>
      <c r="P13" s="2"/>
      <c r="Z13"/>
      <c r="AA13" s="37" t="s">
        <v>21</v>
      </c>
    </row>
    <row r="14" spans="1:27" ht="20.100000000000001" customHeight="1" x14ac:dyDescent="0.35">
      <c r="D14" s="25" t="s">
        <v>53</v>
      </c>
      <c r="E14" s="19"/>
      <c r="F14" s="7"/>
      <c r="G14" s="25" t="s">
        <v>4</v>
      </c>
      <c r="H14" s="28"/>
      <c r="I14" s="29"/>
      <c r="J14" s="189"/>
      <c r="K14" s="188"/>
      <c r="L14" s="188"/>
      <c r="M14" s="188"/>
      <c r="N14" s="95"/>
      <c r="O14" s="8"/>
      <c r="P14" s="2"/>
      <c r="Z14"/>
      <c r="AA14" s="37"/>
    </row>
    <row r="15" spans="1:27" ht="20.100000000000001" customHeight="1" x14ac:dyDescent="0.35">
      <c r="F15" s="7"/>
      <c r="G15" s="7"/>
      <c r="H15" s="7"/>
      <c r="I15" s="7"/>
      <c r="J15" s="189"/>
      <c r="K15" s="188"/>
      <c r="L15" s="188"/>
      <c r="M15" s="188"/>
      <c r="N15" s="95"/>
      <c r="O15" s="8"/>
      <c r="P15" s="2"/>
      <c r="Z15"/>
      <c r="AA15" s="37"/>
    </row>
    <row r="16" spans="1:27" ht="20.100000000000001" customHeight="1" x14ac:dyDescent="0.35">
      <c r="D16" s="25" t="s">
        <v>19</v>
      </c>
      <c r="E16" s="19"/>
      <c r="F16" s="7"/>
      <c r="G16" s="25" t="s">
        <v>25</v>
      </c>
      <c r="H16" s="27"/>
      <c r="I16" s="48"/>
      <c r="J16" s="189"/>
      <c r="K16" s="188"/>
      <c r="L16" s="188"/>
      <c r="M16" s="188"/>
      <c r="N16" s="95"/>
      <c r="O16" s="8"/>
      <c r="P16" s="2"/>
      <c r="Z16"/>
      <c r="AA16" s="37"/>
    </row>
    <row r="17" spans="1:27" s="34" customFormat="1" ht="20.100000000000001" customHeight="1" x14ac:dyDescent="0.35">
      <c r="A17" s="36"/>
      <c r="N17" s="96"/>
      <c r="O17" s="36"/>
      <c r="AA17" s="38" t="s">
        <v>22</v>
      </c>
    </row>
    <row r="18" spans="1:27" s="34" customFormat="1" ht="20.100000000000001" customHeight="1" x14ac:dyDescent="0.35">
      <c r="A18" s="36"/>
      <c r="D18" s="25" t="s">
        <v>1</v>
      </c>
      <c r="E18" s="19"/>
      <c r="N18" s="96"/>
      <c r="O18" s="36"/>
      <c r="AA18" s="38" t="s">
        <v>23</v>
      </c>
    </row>
    <row r="19" spans="1:27" s="34" customFormat="1" ht="20.100000000000001" customHeight="1" x14ac:dyDescent="0.35">
      <c r="A19" s="36"/>
      <c r="N19" s="96"/>
      <c r="O19" s="36"/>
      <c r="AA19" s="38" t="s">
        <v>24</v>
      </c>
    </row>
    <row r="20" spans="1:27" s="66" customFormat="1" ht="26.25" x14ac:dyDescent="0.25">
      <c r="A20" s="63"/>
      <c r="B20" s="64"/>
      <c r="C20" s="75"/>
      <c r="D20" s="60" t="s">
        <v>46</v>
      </c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5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</row>
    <row r="21" spans="1:27" x14ac:dyDescent="0.25">
      <c r="F21" s="7"/>
      <c r="G21" s="7"/>
      <c r="H21" s="7"/>
      <c r="I21" s="7"/>
      <c r="J21" s="7"/>
      <c r="K21" s="7"/>
      <c r="L21" s="7"/>
      <c r="M21" s="7"/>
      <c r="N21" s="7"/>
      <c r="O21" s="8"/>
      <c r="P21" s="2"/>
    </row>
    <row r="22" spans="1:27" s="18" customFormat="1" ht="24.95" customHeight="1" x14ac:dyDescent="0.3">
      <c r="A22" s="15"/>
      <c r="B22" s="16"/>
      <c r="C22" s="53"/>
      <c r="D22" s="198" t="s">
        <v>37</v>
      </c>
      <c r="E22" s="199"/>
      <c r="F22" s="199"/>
      <c r="G22" s="199"/>
      <c r="H22" s="199"/>
      <c r="I22" s="70"/>
      <c r="J22" s="198" t="s">
        <v>7</v>
      </c>
      <c r="K22" s="199"/>
      <c r="L22" s="199"/>
      <c r="M22" s="200"/>
      <c r="N22" s="70"/>
      <c r="O22" s="17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7" s="51" customFormat="1" ht="20.25" customHeight="1" x14ac:dyDescent="0.3">
      <c r="B23" s="52"/>
      <c r="C23" s="53"/>
      <c r="D23" s="71"/>
      <c r="E23" s="71"/>
      <c r="F23" s="54"/>
      <c r="G23" s="54"/>
      <c r="H23" s="54"/>
      <c r="I23" s="54"/>
      <c r="J23" s="54"/>
      <c r="K23" s="54"/>
      <c r="L23" s="54"/>
      <c r="M23" s="54"/>
      <c r="N23" s="54"/>
      <c r="O23" s="55"/>
    </row>
    <row r="24" spans="1:27" s="51" customFormat="1" ht="79.5" customHeight="1" x14ac:dyDescent="0.3">
      <c r="B24" s="52"/>
      <c r="C24" s="53"/>
      <c r="D24" s="84" t="s">
        <v>39</v>
      </c>
      <c r="E24" s="84" t="s">
        <v>54</v>
      </c>
      <c r="F24" s="84" t="s">
        <v>55</v>
      </c>
      <c r="G24" s="84" t="s">
        <v>38</v>
      </c>
      <c r="H24" s="54"/>
      <c r="I24" s="54"/>
      <c r="J24" s="79" t="s">
        <v>8</v>
      </c>
      <c r="K24" s="194" t="s">
        <v>3</v>
      </c>
      <c r="L24" s="195"/>
      <c r="M24" s="195"/>
      <c r="N24" s="54"/>
      <c r="O24" s="55"/>
    </row>
    <row r="25" spans="1:27" s="51" customFormat="1" ht="24.95" customHeight="1" x14ac:dyDescent="0.3">
      <c r="B25" s="52"/>
      <c r="C25" s="53"/>
      <c r="D25" s="69" t="s">
        <v>48</v>
      </c>
      <c r="E25" s="87">
        <v>1000000</v>
      </c>
      <c r="F25" s="97">
        <v>25</v>
      </c>
      <c r="G25" s="88">
        <f>E25*(F25/100)</f>
        <v>250000</v>
      </c>
      <c r="H25" s="54"/>
      <c r="I25" s="54"/>
      <c r="J25" s="85">
        <v>1</v>
      </c>
      <c r="K25" s="196"/>
      <c r="L25" s="196"/>
      <c r="M25" s="196"/>
      <c r="N25" s="54"/>
      <c r="O25" s="55"/>
    </row>
    <row r="26" spans="1:27" s="51" customFormat="1" ht="24.95" customHeight="1" x14ac:dyDescent="0.3">
      <c r="B26" s="52"/>
      <c r="C26" s="53"/>
      <c r="D26" s="69" t="s">
        <v>49</v>
      </c>
      <c r="E26" s="87">
        <v>2500000</v>
      </c>
      <c r="F26" s="97">
        <v>26</v>
      </c>
      <c r="G26" s="88">
        <f>E26*F26/100</f>
        <v>650000</v>
      </c>
      <c r="H26" s="54"/>
      <c r="I26" s="54"/>
      <c r="J26" s="85">
        <v>2</v>
      </c>
      <c r="K26" s="197"/>
      <c r="L26" s="197"/>
      <c r="M26" s="197"/>
      <c r="N26" s="54"/>
      <c r="O26" s="55"/>
    </row>
    <row r="27" spans="1:27" s="51" customFormat="1" ht="24.95" customHeight="1" x14ac:dyDescent="0.3">
      <c r="B27" s="52"/>
      <c r="C27" s="53"/>
      <c r="D27" s="69" t="s">
        <v>50</v>
      </c>
      <c r="E27" s="87">
        <v>2500000</v>
      </c>
      <c r="F27" s="97">
        <v>27</v>
      </c>
      <c r="G27" s="88">
        <f>E27*F27/100</f>
        <v>675000</v>
      </c>
      <c r="H27" s="54"/>
      <c r="I27" s="54"/>
      <c r="J27" s="86">
        <v>3</v>
      </c>
      <c r="K27" s="193"/>
      <c r="L27" s="193"/>
      <c r="M27" s="193"/>
      <c r="N27" s="54"/>
      <c r="O27" s="55"/>
    </row>
    <row r="28" spans="1:27" s="51" customFormat="1" ht="24.95" customHeight="1" x14ac:dyDescent="0.3">
      <c r="B28" s="52"/>
      <c r="C28" s="53"/>
      <c r="D28" s="69" t="s">
        <v>51</v>
      </c>
      <c r="E28" s="87">
        <v>3000000</v>
      </c>
      <c r="F28" s="97">
        <v>28</v>
      </c>
      <c r="G28" s="88">
        <f>E28*F28/100</f>
        <v>840000</v>
      </c>
      <c r="H28" s="54"/>
      <c r="I28" s="54"/>
      <c r="J28" s="86">
        <v>4</v>
      </c>
      <c r="K28" s="193"/>
      <c r="L28" s="193"/>
      <c r="M28" s="193"/>
      <c r="N28" s="54"/>
      <c r="O28" s="55"/>
    </row>
    <row r="29" spans="1:27" s="51" customFormat="1" ht="24.95" customHeight="1" x14ac:dyDescent="0.3">
      <c r="B29" s="52"/>
      <c r="C29" s="53"/>
      <c r="D29" s="69" t="s">
        <v>52</v>
      </c>
      <c r="E29" s="87">
        <v>2000000</v>
      </c>
      <c r="F29" s="97">
        <v>29</v>
      </c>
      <c r="G29" s="88">
        <f>E29*F29/100</f>
        <v>580000</v>
      </c>
      <c r="H29" s="54"/>
      <c r="I29" s="54"/>
      <c r="J29" s="86">
        <v>5</v>
      </c>
      <c r="K29" s="193"/>
      <c r="L29" s="193"/>
      <c r="M29" s="193"/>
      <c r="N29" s="54"/>
      <c r="O29" s="55"/>
    </row>
    <row r="30" spans="1:27" s="51" customFormat="1" ht="24.95" customHeight="1" x14ac:dyDescent="0.3">
      <c r="B30" s="52"/>
      <c r="C30" s="53"/>
      <c r="D30" s="69" t="s">
        <v>2</v>
      </c>
      <c r="E30" s="90">
        <f>SUM(E25:E29)</f>
        <v>11000000</v>
      </c>
      <c r="F30" s="90"/>
      <c r="G30" s="90">
        <f>SUM(G25:G29)</f>
        <v>2995000</v>
      </c>
      <c r="H30" s="54"/>
      <c r="I30" s="54"/>
      <c r="J30" s="86">
        <v>6</v>
      </c>
      <c r="K30" s="193"/>
      <c r="L30" s="193"/>
      <c r="M30" s="193"/>
      <c r="N30" s="54"/>
      <c r="O30" s="55"/>
    </row>
    <row r="31" spans="1:27" s="51" customFormat="1" ht="24.95" customHeight="1" x14ac:dyDescent="0.3">
      <c r="B31" s="52"/>
      <c r="C31" s="53"/>
      <c r="D31" s="81" t="s">
        <v>41</v>
      </c>
      <c r="E31" s="82"/>
      <c r="F31" s="82"/>
      <c r="G31" s="89">
        <f>IFERROR(G30/E30,0)*100</f>
        <v>27.227272727272727</v>
      </c>
      <c r="H31" s="54"/>
      <c r="I31" s="34"/>
      <c r="J31" s="34"/>
      <c r="K31" s="34"/>
      <c r="L31" s="34"/>
      <c r="M31" s="54"/>
      <c r="N31" s="53"/>
      <c r="O31" s="55"/>
    </row>
    <row r="32" spans="1:27" s="49" customFormat="1" x14ac:dyDescent="0.25">
      <c r="B32" s="50"/>
      <c r="C32" s="34"/>
      <c r="D32" s="77"/>
      <c r="E32" s="77"/>
      <c r="F32" s="56"/>
      <c r="G32" s="56"/>
      <c r="H32" s="56"/>
      <c r="I32" s="34"/>
      <c r="J32" s="34"/>
      <c r="K32" s="34"/>
      <c r="L32" s="34"/>
      <c r="M32" s="34"/>
      <c r="N32" s="83"/>
      <c r="O32" s="57"/>
    </row>
    <row r="33" spans="1:26" s="49" customFormat="1" x14ac:dyDescent="0.25">
      <c r="B33" s="50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6"/>
    </row>
    <row r="34" spans="1:26" s="49" customFormat="1" x14ac:dyDescent="0.25">
      <c r="B34" s="50"/>
      <c r="C34" s="34"/>
      <c r="D34" s="34"/>
      <c r="E34" s="34"/>
      <c r="F34" s="34"/>
      <c r="G34" s="34"/>
      <c r="H34" s="34"/>
      <c r="I34" s="34"/>
      <c r="J34" s="34"/>
      <c r="K34" s="7"/>
      <c r="L34" s="7"/>
      <c r="M34" s="7"/>
      <c r="N34" s="34"/>
      <c r="O34" s="36"/>
    </row>
    <row r="35" spans="1:26" s="49" customFormat="1" ht="15.75" thickBot="1" x14ac:dyDescent="0.3">
      <c r="B35" s="50"/>
      <c r="C35" s="34"/>
      <c r="D35" s="34"/>
      <c r="E35" s="34"/>
      <c r="F35" s="34"/>
      <c r="G35" s="34"/>
      <c r="H35" s="34"/>
      <c r="I35" s="34"/>
      <c r="J35" s="34"/>
      <c r="K35" s="7"/>
      <c r="L35" s="7"/>
      <c r="M35" s="7"/>
      <c r="N35" s="34"/>
      <c r="O35" s="36"/>
    </row>
    <row r="36" spans="1:26" s="49" customFormat="1" ht="21" x14ac:dyDescent="0.25">
      <c r="B36" s="50"/>
      <c r="C36" s="34"/>
      <c r="D36" s="34"/>
      <c r="E36" s="34"/>
      <c r="F36" s="34"/>
      <c r="G36" s="34"/>
      <c r="H36" s="34"/>
      <c r="I36" s="34"/>
      <c r="J36" s="34"/>
      <c r="K36" s="7"/>
      <c r="L36" s="92" t="s">
        <v>9</v>
      </c>
      <c r="M36" s="7"/>
      <c r="N36" s="34"/>
      <c r="O36" s="36"/>
    </row>
    <row r="37" spans="1:26" s="49" customFormat="1" x14ac:dyDescent="0.25">
      <c r="B37" s="50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6"/>
    </row>
    <row r="38" spans="1:26" s="49" customFormat="1" x14ac:dyDescent="0.25">
      <c r="B38" s="50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6"/>
    </row>
    <row r="39" spans="1:26" s="14" customFormat="1" ht="26.25" x14ac:dyDescent="0.25">
      <c r="A39" s="13"/>
      <c r="B39" s="23"/>
      <c r="C39" s="76"/>
      <c r="D39" s="60" t="s">
        <v>45</v>
      </c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24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8"/>
      <c r="P40" s="2"/>
    </row>
    <row r="41" spans="1:26" ht="21" x14ac:dyDescent="0.25">
      <c r="D41" s="94" t="s">
        <v>44</v>
      </c>
      <c r="E41" s="91">
        <v>11000000</v>
      </c>
      <c r="F41" s="7"/>
      <c r="G41" s="7"/>
      <c r="H41" s="7"/>
      <c r="I41" s="7"/>
      <c r="J41" s="7"/>
      <c r="K41" s="7"/>
      <c r="L41" s="7"/>
      <c r="M41" s="7"/>
      <c r="N41" s="7"/>
      <c r="O41" s="8"/>
      <c r="P41" s="2"/>
    </row>
    <row r="42" spans="1:26" ht="46.5" customHeight="1" x14ac:dyDescent="0.25">
      <c r="D42" s="94" t="s">
        <v>62</v>
      </c>
      <c r="E42" s="87">
        <v>550000</v>
      </c>
      <c r="F42" s="7"/>
      <c r="G42" s="7"/>
      <c r="H42" s="7"/>
      <c r="I42" s="7"/>
      <c r="J42" s="7"/>
      <c r="K42" s="7"/>
      <c r="L42" s="7"/>
      <c r="M42" s="7"/>
      <c r="N42" s="7"/>
      <c r="O42" s="8"/>
      <c r="P42" s="2"/>
    </row>
    <row r="43" spans="1:26" x14ac:dyDescent="0.25">
      <c r="D43" s="7"/>
      <c r="E43" s="7"/>
      <c r="F43" s="7"/>
      <c r="G43" s="7"/>
      <c r="H43" s="7"/>
      <c r="I43" s="7"/>
      <c r="J43" s="7"/>
      <c r="K43" s="7" t="s">
        <v>42</v>
      </c>
      <c r="L43" s="7"/>
      <c r="M43" s="7"/>
      <c r="N43" s="7"/>
      <c r="O43" s="8"/>
      <c r="P43" s="2"/>
    </row>
    <row r="44" spans="1:26" ht="21" x14ac:dyDescent="0.25">
      <c r="D44" s="80" t="s">
        <v>43</v>
      </c>
      <c r="E44" s="7"/>
      <c r="F44" s="7"/>
      <c r="G44" s="7"/>
      <c r="H44" s="7"/>
      <c r="I44" s="68"/>
      <c r="J44" s="7"/>
      <c r="K44" s="7"/>
      <c r="L44" s="7"/>
      <c r="M44" s="7"/>
      <c r="N44" s="7"/>
      <c r="O44" s="8"/>
      <c r="P44" s="2"/>
    </row>
    <row r="45" spans="1:26" s="7" customFormat="1" x14ac:dyDescent="0.25">
      <c r="B45" s="6"/>
      <c r="C45" s="34"/>
      <c r="O45" s="8"/>
    </row>
    <row r="46" spans="1:26" s="7" customFormat="1" ht="86.25" customHeight="1" x14ac:dyDescent="0.25">
      <c r="B46" s="6"/>
      <c r="C46" s="34"/>
      <c r="D46" s="84" t="s">
        <v>47</v>
      </c>
      <c r="E46" s="84" t="s">
        <v>56</v>
      </c>
      <c r="F46" s="84" t="s">
        <v>65</v>
      </c>
      <c r="G46" s="84" t="s">
        <v>58</v>
      </c>
      <c r="H46" s="84" t="s">
        <v>57</v>
      </c>
      <c r="I46" s="84" t="s">
        <v>59</v>
      </c>
      <c r="J46" s="84" t="s">
        <v>66</v>
      </c>
      <c r="K46" s="84" t="s">
        <v>67</v>
      </c>
      <c r="L46" s="84" t="s">
        <v>61</v>
      </c>
      <c r="M46" s="84" t="s">
        <v>60</v>
      </c>
      <c r="N46" s="98"/>
      <c r="O46" s="8"/>
    </row>
    <row r="47" spans="1:26" s="7" customFormat="1" ht="21" x14ac:dyDescent="0.25">
      <c r="B47" s="6"/>
      <c r="C47" s="34"/>
      <c r="D47" s="69" t="s">
        <v>48</v>
      </c>
      <c r="E47" s="87">
        <v>800000</v>
      </c>
      <c r="F47" s="87">
        <f>E47</f>
        <v>800000</v>
      </c>
      <c r="G47" s="97">
        <v>25</v>
      </c>
      <c r="H47" s="90">
        <f>E47*(G47/100)</f>
        <v>200000</v>
      </c>
      <c r="I47" s="90">
        <f>H47</f>
        <v>200000</v>
      </c>
      <c r="J47" s="87">
        <f>E47*0.05</f>
        <v>40000</v>
      </c>
      <c r="K47" s="87">
        <f>J47</f>
        <v>40000</v>
      </c>
      <c r="L47" s="90">
        <f>IFERROR(M47,"")</f>
        <v>36727.879799666109</v>
      </c>
      <c r="M47" s="90">
        <f>MIN((I47/$E$30*100*$E$42)/$G$31,K47)</f>
        <v>36727.879799666109</v>
      </c>
      <c r="N47" s="98"/>
      <c r="O47" s="8"/>
    </row>
    <row r="48" spans="1:26" s="7" customFormat="1" ht="21" x14ac:dyDescent="0.25">
      <c r="B48" s="6"/>
      <c r="C48" s="34"/>
      <c r="D48" s="69" t="s">
        <v>49</v>
      </c>
      <c r="E48" s="87">
        <v>2100000</v>
      </c>
      <c r="F48" s="87">
        <f>F47+E48</f>
        <v>2900000</v>
      </c>
      <c r="G48" s="97">
        <v>24</v>
      </c>
      <c r="H48" s="90">
        <f>E48*(G48/100)</f>
        <v>504000</v>
      </c>
      <c r="I48" s="90">
        <f>I47+H48</f>
        <v>704000</v>
      </c>
      <c r="J48" s="87">
        <f>E48*0.05</f>
        <v>105000</v>
      </c>
      <c r="K48" s="87">
        <f>K47+J48</f>
        <v>145000</v>
      </c>
      <c r="L48" s="90">
        <f>IFERROR(M48-M47,"")</f>
        <v>92554.257095158595</v>
      </c>
      <c r="M48" s="90">
        <f>MIN((I48/$E$30*100*$E$42)/$G$31,K48)</f>
        <v>129282.13689482471</v>
      </c>
      <c r="N48" s="98"/>
      <c r="O48" s="8"/>
    </row>
    <row r="49" spans="2:15" s="7" customFormat="1" ht="21" x14ac:dyDescent="0.25">
      <c r="B49" s="6"/>
      <c r="C49" s="34"/>
      <c r="D49" s="69" t="s">
        <v>50</v>
      </c>
      <c r="E49" s="87">
        <v>3200000</v>
      </c>
      <c r="F49" s="87">
        <f t="shared" ref="F49:F51" si="0">F48+E49</f>
        <v>6100000</v>
      </c>
      <c r="G49" s="97">
        <v>20</v>
      </c>
      <c r="H49" s="90">
        <f>E49*(G49/100)</f>
        <v>640000</v>
      </c>
      <c r="I49" s="90">
        <f t="shared" ref="I49:I51" si="1">I48+H49</f>
        <v>1344000</v>
      </c>
      <c r="J49" s="87">
        <f>E49*0.05</f>
        <v>160000</v>
      </c>
      <c r="K49" s="87">
        <f t="shared" ref="K49:K51" si="2">K48+J49</f>
        <v>305000</v>
      </c>
      <c r="L49" s="90">
        <f>IFERROR(M49-M48,"")</f>
        <v>117529.21535893154</v>
      </c>
      <c r="M49" s="90">
        <f>MIN((I49/$E$30*100*$E$42)/$G$31,K49)</f>
        <v>246811.35225375625</v>
      </c>
      <c r="N49" s="98"/>
      <c r="O49" s="8"/>
    </row>
    <row r="50" spans="2:15" s="7" customFormat="1" ht="21" x14ac:dyDescent="0.25">
      <c r="B50" s="6"/>
      <c r="C50" s="34"/>
      <c r="D50" s="69" t="s">
        <v>51</v>
      </c>
      <c r="E50" s="87">
        <v>2900000</v>
      </c>
      <c r="F50" s="87">
        <f t="shared" si="0"/>
        <v>9000000</v>
      </c>
      <c r="G50" s="97">
        <v>19</v>
      </c>
      <c r="H50" s="90">
        <f>E50*(G50/100)</f>
        <v>551000</v>
      </c>
      <c r="I50" s="90">
        <f t="shared" si="1"/>
        <v>1895000</v>
      </c>
      <c r="J50" s="87">
        <f>E50*0.05</f>
        <v>145000</v>
      </c>
      <c r="K50" s="87">
        <f t="shared" si="2"/>
        <v>450000</v>
      </c>
      <c r="L50" s="90">
        <f>IFERROR(M50-M49,"")</f>
        <v>101185.30884808017</v>
      </c>
      <c r="M50" s="90">
        <f>MIN((I50/$E$30*100*$E$42)/$G$31,K50)</f>
        <v>347996.66110183642</v>
      </c>
      <c r="N50" s="98"/>
      <c r="O50" s="8"/>
    </row>
    <row r="51" spans="2:15" s="7" customFormat="1" ht="21" x14ac:dyDescent="0.25">
      <c r="B51" s="6"/>
      <c r="C51" s="34"/>
      <c r="D51" s="69" t="s">
        <v>52</v>
      </c>
      <c r="E51" s="87">
        <v>3000000</v>
      </c>
      <c r="F51" s="87">
        <f t="shared" si="0"/>
        <v>12000000</v>
      </c>
      <c r="G51" s="97">
        <v>18</v>
      </c>
      <c r="H51" s="90">
        <f>E51*(G51/100)</f>
        <v>540000</v>
      </c>
      <c r="I51" s="90">
        <f t="shared" si="1"/>
        <v>2435000</v>
      </c>
      <c r="J51" s="87">
        <f>E51*0.05</f>
        <v>150000</v>
      </c>
      <c r="K51" s="87">
        <f t="shared" si="2"/>
        <v>600000</v>
      </c>
      <c r="L51" s="90">
        <f>IFERROR(M51-M50,"")</f>
        <v>99165.275459098455</v>
      </c>
      <c r="M51" s="90">
        <f>MIN((I51/E52*100*K51)/$G$31,K51)</f>
        <v>447161.93656093488</v>
      </c>
      <c r="N51" s="98"/>
      <c r="O51" s="8"/>
    </row>
    <row r="52" spans="2:15" s="7" customFormat="1" ht="21" x14ac:dyDescent="0.25">
      <c r="B52" s="6"/>
      <c r="C52" s="34"/>
      <c r="D52" s="69" t="s">
        <v>2</v>
      </c>
      <c r="E52" s="90">
        <f>SUM(E47:E51)</f>
        <v>12000000</v>
      </c>
      <c r="H52" s="90">
        <f>SUM(H47:H51)</f>
        <v>2435000</v>
      </c>
      <c r="I52" s="93" t="s">
        <v>40</v>
      </c>
      <c r="J52" s="90">
        <f>SUM(J47:J51)</f>
        <v>600000</v>
      </c>
      <c r="L52" s="90">
        <f>SUM(L47:L51)</f>
        <v>447161.93656093488</v>
      </c>
      <c r="M52" s="98"/>
      <c r="O52" s="8"/>
    </row>
    <row r="53" spans="2:15" s="7" customFormat="1" x14ac:dyDescent="0.25">
      <c r="B53" s="6"/>
      <c r="C53" s="34"/>
      <c r="O53" s="8"/>
    </row>
    <row r="54" spans="2:15" s="7" customFormat="1" x14ac:dyDescent="0.25">
      <c r="B54" s="6"/>
      <c r="C54" s="34"/>
      <c r="O54" s="8"/>
    </row>
    <row r="55" spans="2:15" s="7" customFormat="1" x14ac:dyDescent="0.25">
      <c r="B55" s="6"/>
      <c r="C55" s="34"/>
      <c r="O55" s="8"/>
    </row>
    <row r="56" spans="2:15" s="7" customFormat="1" x14ac:dyDescent="0.25">
      <c r="B56" s="6"/>
      <c r="C56" s="34"/>
      <c r="O56" s="8"/>
    </row>
    <row r="57" spans="2:15" s="7" customFormat="1" ht="21" x14ac:dyDescent="0.25">
      <c r="B57" s="6"/>
      <c r="C57" s="34"/>
      <c r="L57" s="67"/>
      <c r="O57" s="8"/>
    </row>
    <row r="58" spans="2:15" s="7" customFormat="1" ht="49.5" customHeight="1" x14ac:dyDescent="0.25">
      <c r="B58" s="6"/>
      <c r="C58" s="34"/>
      <c r="O58" s="8"/>
    </row>
    <row r="59" spans="2:15" s="7" customFormat="1" x14ac:dyDescent="0.25">
      <c r="B59" s="6"/>
      <c r="C59" s="34"/>
      <c r="O59" s="8"/>
    </row>
    <row r="60" spans="2:15" s="7" customFormat="1" x14ac:dyDescent="0.25">
      <c r="B60" s="6"/>
      <c r="C60" s="34"/>
      <c r="O60" s="8"/>
    </row>
    <row r="61" spans="2:15" s="7" customFormat="1" ht="15.75" thickBot="1" x14ac:dyDescent="0.3">
      <c r="B61" s="22"/>
      <c r="C61" s="72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21"/>
    </row>
    <row r="62" spans="2:15" s="7" customFormat="1" x14ac:dyDescent="0.25">
      <c r="C62" s="34"/>
    </row>
    <row r="63" spans="2:15" s="7" customFormat="1" x14ac:dyDescent="0.25">
      <c r="C63" s="34"/>
    </row>
    <row r="64" spans="2:15" s="7" customFormat="1" x14ac:dyDescent="0.25">
      <c r="C64" s="34"/>
    </row>
    <row r="65" spans="3:3" s="7" customFormat="1" x14ac:dyDescent="0.25">
      <c r="C65" s="34"/>
    </row>
    <row r="66" spans="3:3" s="7" customFormat="1" x14ac:dyDescent="0.25">
      <c r="C66" s="34"/>
    </row>
    <row r="67" spans="3:3" s="7" customFormat="1" x14ac:dyDescent="0.25">
      <c r="C67" s="34"/>
    </row>
    <row r="68" spans="3:3" s="7" customFormat="1" x14ac:dyDescent="0.25">
      <c r="C68" s="34"/>
    </row>
    <row r="69" spans="3:3" s="7" customFormat="1" x14ac:dyDescent="0.25">
      <c r="C69" s="34"/>
    </row>
    <row r="70" spans="3:3" s="7" customFormat="1" x14ac:dyDescent="0.25">
      <c r="C70" s="34"/>
    </row>
    <row r="71" spans="3:3" s="7" customFormat="1" x14ac:dyDescent="0.25">
      <c r="C71" s="34"/>
    </row>
    <row r="72" spans="3:3" s="7" customFormat="1" x14ac:dyDescent="0.25">
      <c r="C72" s="34"/>
    </row>
    <row r="73" spans="3:3" s="7" customFormat="1" x14ac:dyDescent="0.25">
      <c r="C73" s="34"/>
    </row>
    <row r="74" spans="3:3" s="7" customFormat="1" x14ac:dyDescent="0.25">
      <c r="C74" s="34"/>
    </row>
    <row r="75" spans="3:3" s="7" customFormat="1" x14ac:dyDescent="0.25">
      <c r="C75" s="34"/>
    </row>
    <row r="76" spans="3:3" s="7" customFormat="1" x14ac:dyDescent="0.25">
      <c r="C76" s="34"/>
    </row>
    <row r="77" spans="3:3" s="7" customFormat="1" x14ac:dyDescent="0.25">
      <c r="C77" s="34"/>
    </row>
    <row r="78" spans="3:3" s="7" customFormat="1" x14ac:dyDescent="0.25">
      <c r="C78" s="34"/>
    </row>
    <row r="79" spans="3:3" s="7" customFormat="1" x14ac:dyDescent="0.25">
      <c r="C79" s="34"/>
    </row>
    <row r="80" spans="3:3" s="7" customFormat="1" x14ac:dyDescent="0.25">
      <c r="C80" s="34"/>
    </row>
    <row r="81" spans="3:3" s="7" customFormat="1" x14ac:dyDescent="0.25">
      <c r="C81" s="34"/>
    </row>
    <row r="82" spans="3:3" s="7" customFormat="1" x14ac:dyDescent="0.25">
      <c r="C82" s="34"/>
    </row>
    <row r="83" spans="3:3" s="7" customFormat="1" x14ac:dyDescent="0.25">
      <c r="C83" s="34"/>
    </row>
    <row r="84" spans="3:3" s="7" customFormat="1" x14ac:dyDescent="0.25">
      <c r="C84" s="34"/>
    </row>
    <row r="85" spans="3:3" s="7" customFormat="1" x14ac:dyDescent="0.25">
      <c r="C85" s="34"/>
    </row>
    <row r="86" spans="3:3" s="7" customFormat="1" x14ac:dyDescent="0.25">
      <c r="C86" s="34"/>
    </row>
    <row r="87" spans="3:3" s="7" customFormat="1" x14ac:dyDescent="0.25">
      <c r="C87" s="34"/>
    </row>
    <row r="88" spans="3:3" s="7" customFormat="1" x14ac:dyDescent="0.25">
      <c r="C88" s="34"/>
    </row>
    <row r="89" spans="3:3" s="7" customFormat="1" x14ac:dyDescent="0.25">
      <c r="C89" s="34"/>
    </row>
    <row r="90" spans="3:3" s="7" customFormat="1" x14ac:dyDescent="0.25">
      <c r="C90" s="34"/>
    </row>
    <row r="91" spans="3:3" s="7" customFormat="1" x14ac:dyDescent="0.25">
      <c r="C91" s="34"/>
    </row>
    <row r="92" spans="3:3" s="7" customFormat="1" x14ac:dyDescent="0.25">
      <c r="C92" s="34"/>
    </row>
    <row r="93" spans="3:3" s="7" customFormat="1" x14ac:dyDescent="0.25">
      <c r="C93" s="34"/>
    </row>
    <row r="94" spans="3:3" s="7" customFormat="1" x14ac:dyDescent="0.25">
      <c r="C94" s="34"/>
    </row>
    <row r="95" spans="3:3" s="7" customFormat="1" x14ac:dyDescent="0.25">
      <c r="C95" s="34"/>
    </row>
    <row r="96" spans="3:3" s="7" customFormat="1" x14ac:dyDescent="0.25">
      <c r="C96" s="34"/>
    </row>
    <row r="97" spans="3:3" s="7" customFormat="1" x14ac:dyDescent="0.25">
      <c r="C97" s="34"/>
    </row>
    <row r="98" spans="3:3" s="7" customFormat="1" x14ac:dyDescent="0.25">
      <c r="C98" s="34"/>
    </row>
    <row r="99" spans="3:3" s="7" customFormat="1" x14ac:dyDescent="0.25">
      <c r="C99" s="34"/>
    </row>
    <row r="100" spans="3:3" s="7" customFormat="1" x14ac:dyDescent="0.25">
      <c r="C100" s="34"/>
    </row>
    <row r="101" spans="3:3" s="7" customFormat="1" x14ac:dyDescent="0.25">
      <c r="C101" s="34"/>
    </row>
    <row r="102" spans="3:3" s="7" customFormat="1" x14ac:dyDescent="0.25">
      <c r="C102" s="34"/>
    </row>
    <row r="103" spans="3:3" s="7" customFormat="1" x14ac:dyDescent="0.25">
      <c r="C103" s="34"/>
    </row>
    <row r="104" spans="3:3" s="7" customFormat="1" x14ac:dyDescent="0.25">
      <c r="C104" s="34"/>
    </row>
    <row r="105" spans="3:3" s="7" customFormat="1" x14ac:dyDescent="0.25">
      <c r="C105" s="34"/>
    </row>
    <row r="106" spans="3:3" s="7" customFormat="1" x14ac:dyDescent="0.25">
      <c r="C106" s="34"/>
    </row>
    <row r="107" spans="3:3" s="7" customFormat="1" x14ac:dyDescent="0.25">
      <c r="C107" s="34"/>
    </row>
    <row r="108" spans="3:3" s="7" customFormat="1" x14ac:dyDescent="0.25">
      <c r="C108" s="34"/>
    </row>
    <row r="109" spans="3:3" s="7" customFormat="1" x14ac:dyDescent="0.25">
      <c r="C109" s="34"/>
    </row>
    <row r="110" spans="3:3" s="7" customFormat="1" x14ac:dyDescent="0.25">
      <c r="C110" s="34"/>
    </row>
    <row r="111" spans="3:3" s="7" customFormat="1" x14ac:dyDescent="0.25">
      <c r="C111" s="34"/>
    </row>
    <row r="112" spans="3:3" s="7" customFormat="1" x14ac:dyDescent="0.25">
      <c r="C112" s="34"/>
    </row>
    <row r="113" spans="3:3" s="7" customFormat="1" x14ac:dyDescent="0.25">
      <c r="C113" s="34"/>
    </row>
    <row r="114" spans="3:3" s="7" customFormat="1" x14ac:dyDescent="0.25">
      <c r="C114" s="34"/>
    </row>
    <row r="115" spans="3:3" s="7" customFormat="1" x14ac:dyDescent="0.25">
      <c r="C115" s="34"/>
    </row>
    <row r="116" spans="3:3" s="7" customFormat="1" x14ac:dyDescent="0.25">
      <c r="C116" s="34"/>
    </row>
    <row r="117" spans="3:3" s="7" customFormat="1" x14ac:dyDescent="0.25">
      <c r="C117" s="34"/>
    </row>
    <row r="118" spans="3:3" s="7" customFormat="1" x14ac:dyDescent="0.25">
      <c r="C118" s="34"/>
    </row>
    <row r="119" spans="3:3" s="7" customFormat="1" x14ac:dyDescent="0.25">
      <c r="C119" s="34"/>
    </row>
    <row r="120" spans="3:3" s="7" customFormat="1" x14ac:dyDescent="0.25">
      <c r="C120" s="34"/>
    </row>
    <row r="121" spans="3:3" s="7" customFormat="1" x14ac:dyDescent="0.25">
      <c r="C121" s="34"/>
    </row>
    <row r="122" spans="3:3" s="7" customFormat="1" x14ac:dyDescent="0.25">
      <c r="C122" s="34"/>
    </row>
    <row r="123" spans="3:3" s="7" customFormat="1" x14ac:dyDescent="0.25">
      <c r="C123" s="34"/>
    </row>
    <row r="124" spans="3:3" s="7" customFormat="1" x14ac:dyDescent="0.25">
      <c r="C124" s="34"/>
    </row>
    <row r="125" spans="3:3" s="7" customFormat="1" x14ac:dyDescent="0.25">
      <c r="C125" s="34"/>
    </row>
    <row r="126" spans="3:3" s="7" customFormat="1" x14ac:dyDescent="0.25">
      <c r="C126" s="34"/>
    </row>
    <row r="127" spans="3:3" s="7" customFormat="1" x14ac:dyDescent="0.25">
      <c r="C127" s="34"/>
    </row>
    <row r="128" spans="3:3" s="7" customFormat="1" x14ac:dyDescent="0.25">
      <c r="C128" s="34"/>
    </row>
    <row r="129" spans="3:3" s="7" customFormat="1" x14ac:dyDescent="0.25">
      <c r="C129" s="34"/>
    </row>
    <row r="130" spans="3:3" s="7" customFormat="1" x14ac:dyDescent="0.25">
      <c r="C130" s="34"/>
    </row>
    <row r="131" spans="3:3" s="7" customFormat="1" x14ac:dyDescent="0.25">
      <c r="C131" s="34"/>
    </row>
    <row r="132" spans="3:3" s="7" customFormat="1" x14ac:dyDescent="0.25">
      <c r="C132" s="34"/>
    </row>
    <row r="133" spans="3:3" s="7" customFormat="1" x14ac:dyDescent="0.25">
      <c r="C133" s="34"/>
    </row>
    <row r="134" spans="3:3" s="7" customFormat="1" x14ac:dyDescent="0.25">
      <c r="C134" s="34"/>
    </row>
    <row r="135" spans="3:3" s="7" customFormat="1" x14ac:dyDescent="0.25">
      <c r="C135" s="34"/>
    </row>
    <row r="136" spans="3:3" s="7" customFormat="1" x14ac:dyDescent="0.25">
      <c r="C136" s="34"/>
    </row>
    <row r="137" spans="3:3" s="7" customFormat="1" x14ac:dyDescent="0.25">
      <c r="C137" s="34"/>
    </row>
    <row r="138" spans="3:3" s="7" customFormat="1" x14ac:dyDescent="0.25">
      <c r="C138" s="34"/>
    </row>
    <row r="139" spans="3:3" s="7" customFormat="1" x14ac:dyDescent="0.25">
      <c r="C139" s="34"/>
    </row>
    <row r="140" spans="3:3" s="7" customFormat="1" x14ac:dyDescent="0.25">
      <c r="C140" s="34"/>
    </row>
    <row r="141" spans="3:3" s="7" customFormat="1" x14ac:dyDescent="0.25">
      <c r="C141" s="34"/>
    </row>
    <row r="142" spans="3:3" s="7" customFormat="1" x14ac:dyDescent="0.25">
      <c r="C142" s="34"/>
    </row>
    <row r="143" spans="3:3" s="7" customFormat="1" x14ac:dyDescent="0.25">
      <c r="C143" s="34"/>
    </row>
    <row r="144" spans="3:3" s="7" customFormat="1" x14ac:dyDescent="0.25">
      <c r="C144" s="34"/>
    </row>
    <row r="145" spans="3:3" s="7" customFormat="1" x14ac:dyDescent="0.25">
      <c r="C145" s="34"/>
    </row>
    <row r="146" spans="3:3" s="7" customFormat="1" x14ac:dyDescent="0.25">
      <c r="C146" s="34"/>
    </row>
    <row r="147" spans="3:3" s="7" customFormat="1" x14ac:dyDescent="0.25">
      <c r="C147" s="34"/>
    </row>
    <row r="148" spans="3:3" s="7" customFormat="1" x14ac:dyDescent="0.25">
      <c r="C148" s="34"/>
    </row>
    <row r="149" spans="3:3" s="7" customFormat="1" x14ac:dyDescent="0.25">
      <c r="C149" s="34"/>
    </row>
    <row r="150" spans="3:3" s="7" customFormat="1" x14ac:dyDescent="0.25">
      <c r="C150" s="34"/>
    </row>
    <row r="151" spans="3:3" s="7" customFormat="1" x14ac:dyDescent="0.25">
      <c r="C151" s="34"/>
    </row>
    <row r="152" spans="3:3" s="7" customFormat="1" x14ac:dyDescent="0.25">
      <c r="C152" s="34"/>
    </row>
    <row r="153" spans="3:3" s="7" customFormat="1" x14ac:dyDescent="0.25">
      <c r="C153" s="34"/>
    </row>
    <row r="154" spans="3:3" s="7" customFormat="1" x14ac:dyDescent="0.25">
      <c r="C154" s="34"/>
    </row>
    <row r="155" spans="3:3" s="7" customFormat="1" x14ac:dyDescent="0.25">
      <c r="C155" s="34"/>
    </row>
    <row r="156" spans="3:3" s="7" customFormat="1" x14ac:dyDescent="0.25">
      <c r="C156" s="34"/>
    </row>
    <row r="157" spans="3:3" s="7" customFormat="1" x14ac:dyDescent="0.25">
      <c r="C157" s="34"/>
    </row>
    <row r="158" spans="3:3" s="7" customFormat="1" x14ac:dyDescent="0.25">
      <c r="C158" s="34"/>
    </row>
    <row r="159" spans="3:3" s="7" customFormat="1" x14ac:dyDescent="0.25">
      <c r="C159" s="34"/>
    </row>
    <row r="160" spans="3:3" s="7" customFormat="1" x14ac:dyDescent="0.25">
      <c r="C160" s="34"/>
    </row>
    <row r="161" spans="3:3" s="7" customFormat="1" x14ac:dyDescent="0.25">
      <c r="C161" s="34"/>
    </row>
    <row r="162" spans="3:3" s="7" customFormat="1" x14ac:dyDescent="0.25">
      <c r="C162" s="34"/>
    </row>
    <row r="163" spans="3:3" s="7" customFormat="1" x14ac:dyDescent="0.25">
      <c r="C163" s="34"/>
    </row>
    <row r="164" spans="3:3" s="7" customFormat="1" x14ac:dyDescent="0.25">
      <c r="C164" s="34"/>
    </row>
    <row r="165" spans="3:3" s="7" customFormat="1" x14ac:dyDescent="0.25">
      <c r="C165" s="34"/>
    </row>
    <row r="166" spans="3:3" s="7" customFormat="1" x14ac:dyDescent="0.25">
      <c r="C166" s="34"/>
    </row>
    <row r="167" spans="3:3" s="7" customFormat="1" x14ac:dyDescent="0.25">
      <c r="C167" s="34"/>
    </row>
    <row r="168" spans="3:3" s="7" customFormat="1" x14ac:dyDescent="0.25">
      <c r="C168" s="34"/>
    </row>
    <row r="169" spans="3:3" s="7" customFormat="1" x14ac:dyDescent="0.25">
      <c r="C169" s="34"/>
    </row>
    <row r="170" spans="3:3" s="7" customFormat="1" x14ac:dyDescent="0.25">
      <c r="C170" s="34"/>
    </row>
    <row r="171" spans="3:3" s="7" customFormat="1" x14ac:dyDescent="0.25">
      <c r="C171" s="34"/>
    </row>
    <row r="172" spans="3:3" s="7" customFormat="1" x14ac:dyDescent="0.25">
      <c r="C172" s="34"/>
    </row>
    <row r="173" spans="3:3" s="7" customFormat="1" x14ac:dyDescent="0.25">
      <c r="C173" s="34"/>
    </row>
    <row r="174" spans="3:3" s="7" customFormat="1" x14ac:dyDescent="0.25">
      <c r="C174" s="34"/>
    </row>
    <row r="175" spans="3:3" s="7" customFormat="1" x14ac:dyDescent="0.25">
      <c r="C175" s="34"/>
    </row>
    <row r="176" spans="3:3" s="7" customFormat="1" x14ac:dyDescent="0.25">
      <c r="C176" s="34"/>
    </row>
    <row r="177" spans="3:3" s="7" customFormat="1" x14ac:dyDescent="0.25">
      <c r="C177" s="34"/>
    </row>
    <row r="178" spans="3:3" s="7" customFormat="1" x14ac:dyDescent="0.25">
      <c r="C178" s="34"/>
    </row>
    <row r="179" spans="3:3" s="7" customFormat="1" x14ac:dyDescent="0.25">
      <c r="C179" s="34"/>
    </row>
    <row r="180" spans="3:3" s="7" customFormat="1" x14ac:dyDescent="0.25">
      <c r="C180" s="34"/>
    </row>
    <row r="181" spans="3:3" s="7" customFormat="1" x14ac:dyDescent="0.25">
      <c r="C181" s="34"/>
    </row>
    <row r="182" spans="3:3" s="7" customFormat="1" x14ac:dyDescent="0.25">
      <c r="C182" s="34"/>
    </row>
    <row r="183" spans="3:3" s="7" customFormat="1" x14ac:dyDescent="0.25">
      <c r="C183" s="34"/>
    </row>
    <row r="184" spans="3:3" s="7" customFormat="1" x14ac:dyDescent="0.25">
      <c r="C184" s="34"/>
    </row>
    <row r="185" spans="3:3" s="7" customFormat="1" x14ac:dyDescent="0.25">
      <c r="C185" s="34"/>
    </row>
    <row r="186" spans="3:3" s="7" customFormat="1" x14ac:dyDescent="0.25">
      <c r="C186" s="34"/>
    </row>
    <row r="187" spans="3:3" s="7" customFormat="1" x14ac:dyDescent="0.25">
      <c r="C187" s="34"/>
    </row>
    <row r="188" spans="3:3" s="7" customFormat="1" x14ac:dyDescent="0.25">
      <c r="C188" s="34"/>
    </row>
    <row r="189" spans="3:3" s="7" customFormat="1" x14ac:dyDescent="0.25">
      <c r="C189" s="34"/>
    </row>
    <row r="190" spans="3:3" s="7" customFormat="1" x14ac:dyDescent="0.25">
      <c r="C190" s="34"/>
    </row>
    <row r="191" spans="3:3" s="7" customFormat="1" x14ac:dyDescent="0.25">
      <c r="C191" s="34"/>
    </row>
    <row r="192" spans="3:3" s="7" customFormat="1" x14ac:dyDescent="0.25">
      <c r="C192" s="34"/>
    </row>
    <row r="193" spans="3:3" s="7" customFormat="1" x14ac:dyDescent="0.25">
      <c r="C193" s="34"/>
    </row>
    <row r="194" spans="3:3" s="7" customFormat="1" x14ac:dyDescent="0.25">
      <c r="C194" s="34"/>
    </row>
    <row r="195" spans="3:3" s="7" customFormat="1" x14ac:dyDescent="0.25">
      <c r="C195" s="34"/>
    </row>
    <row r="196" spans="3:3" s="7" customFormat="1" x14ac:dyDescent="0.25">
      <c r="C196" s="34"/>
    </row>
    <row r="197" spans="3:3" s="7" customFormat="1" x14ac:dyDescent="0.25">
      <c r="C197" s="34"/>
    </row>
    <row r="198" spans="3:3" s="7" customFormat="1" x14ac:dyDescent="0.25">
      <c r="C198" s="34"/>
    </row>
    <row r="199" spans="3:3" s="7" customFormat="1" x14ac:dyDescent="0.25">
      <c r="C199" s="34"/>
    </row>
    <row r="200" spans="3:3" s="7" customFormat="1" x14ac:dyDescent="0.25">
      <c r="C200" s="34"/>
    </row>
    <row r="201" spans="3:3" s="7" customFormat="1" x14ac:dyDescent="0.25">
      <c r="C201" s="34"/>
    </row>
    <row r="202" spans="3:3" s="7" customFormat="1" x14ac:dyDescent="0.25">
      <c r="C202" s="34"/>
    </row>
    <row r="203" spans="3:3" s="7" customFormat="1" x14ac:dyDescent="0.25">
      <c r="C203" s="34"/>
    </row>
    <row r="204" spans="3:3" s="7" customFormat="1" x14ac:dyDescent="0.25">
      <c r="C204" s="34"/>
    </row>
    <row r="205" spans="3:3" s="7" customFormat="1" x14ac:dyDescent="0.25">
      <c r="C205" s="34"/>
    </row>
    <row r="206" spans="3:3" s="7" customFormat="1" x14ac:dyDescent="0.25">
      <c r="C206" s="34"/>
    </row>
    <row r="207" spans="3:3" s="7" customFormat="1" x14ac:dyDescent="0.25">
      <c r="C207" s="34"/>
    </row>
    <row r="208" spans="3:3" s="7" customFormat="1" x14ac:dyDescent="0.25">
      <c r="C208" s="34"/>
    </row>
    <row r="209" spans="3:3" s="7" customFormat="1" x14ac:dyDescent="0.25">
      <c r="C209" s="34"/>
    </row>
    <row r="210" spans="3:3" s="7" customFormat="1" x14ac:dyDescent="0.25">
      <c r="C210" s="34"/>
    </row>
    <row r="211" spans="3:3" s="7" customFormat="1" x14ac:dyDescent="0.25">
      <c r="C211" s="34"/>
    </row>
    <row r="212" spans="3:3" s="7" customFormat="1" x14ac:dyDescent="0.25">
      <c r="C212" s="34"/>
    </row>
    <row r="213" spans="3:3" s="7" customFormat="1" x14ac:dyDescent="0.25">
      <c r="C213" s="34"/>
    </row>
    <row r="214" spans="3:3" s="7" customFormat="1" x14ac:dyDescent="0.25">
      <c r="C214" s="34"/>
    </row>
    <row r="215" spans="3:3" s="7" customFormat="1" x14ac:dyDescent="0.25">
      <c r="C215" s="34"/>
    </row>
    <row r="216" spans="3:3" s="7" customFormat="1" x14ac:dyDescent="0.25">
      <c r="C216" s="34"/>
    </row>
    <row r="217" spans="3:3" s="7" customFormat="1" x14ac:dyDescent="0.25">
      <c r="C217" s="34"/>
    </row>
    <row r="218" spans="3:3" s="7" customFormat="1" x14ac:dyDescent="0.25">
      <c r="C218" s="34"/>
    </row>
    <row r="219" spans="3:3" s="7" customFormat="1" x14ac:dyDescent="0.25">
      <c r="C219" s="34"/>
    </row>
    <row r="220" spans="3:3" s="7" customFormat="1" x14ac:dyDescent="0.25">
      <c r="C220" s="34"/>
    </row>
    <row r="221" spans="3:3" s="7" customFormat="1" x14ac:dyDescent="0.25">
      <c r="C221" s="34"/>
    </row>
    <row r="222" spans="3:3" s="7" customFormat="1" x14ac:dyDescent="0.25">
      <c r="C222" s="34"/>
    </row>
    <row r="223" spans="3:3" s="7" customFormat="1" x14ac:dyDescent="0.25">
      <c r="C223" s="34"/>
    </row>
    <row r="224" spans="3:3" s="7" customFormat="1" x14ac:dyDescent="0.25">
      <c r="C224" s="34"/>
    </row>
    <row r="225" spans="2:3" s="7" customFormat="1" x14ac:dyDescent="0.25">
      <c r="C225" s="34"/>
    </row>
    <row r="226" spans="2:3" s="7" customFormat="1" x14ac:dyDescent="0.25">
      <c r="C226" s="34"/>
    </row>
    <row r="227" spans="2:3" s="7" customFormat="1" x14ac:dyDescent="0.25">
      <c r="C227" s="34"/>
    </row>
    <row r="228" spans="2:3" s="7" customFormat="1" x14ac:dyDescent="0.25">
      <c r="C228" s="34"/>
    </row>
    <row r="229" spans="2:3" s="7" customFormat="1" x14ac:dyDescent="0.25">
      <c r="C229" s="34"/>
    </row>
    <row r="230" spans="2:3" s="7" customFormat="1" x14ac:dyDescent="0.25">
      <c r="C230" s="34"/>
    </row>
    <row r="231" spans="2:3" s="7" customFormat="1" x14ac:dyDescent="0.25">
      <c r="C231" s="34"/>
    </row>
    <row r="232" spans="2:3" s="7" customFormat="1" x14ac:dyDescent="0.25">
      <c r="C232" s="34"/>
    </row>
    <row r="233" spans="2:3" s="7" customFormat="1" x14ac:dyDescent="0.25">
      <c r="C233" s="34"/>
    </row>
    <row r="234" spans="2:3" s="7" customFormat="1" x14ac:dyDescent="0.25">
      <c r="C234" s="34"/>
    </row>
    <row r="235" spans="2:3" s="7" customFormat="1" x14ac:dyDescent="0.25">
      <c r="C235" s="34"/>
    </row>
    <row r="236" spans="2:3" s="7" customFormat="1" x14ac:dyDescent="0.25">
      <c r="C236" s="34"/>
    </row>
    <row r="237" spans="2:3" s="7" customFormat="1" x14ac:dyDescent="0.25">
      <c r="C237" s="34"/>
    </row>
    <row r="238" spans="2:3" s="7" customFormat="1" x14ac:dyDescent="0.25">
      <c r="C238" s="34"/>
    </row>
    <row r="239" spans="2:3" s="7" customFormat="1" x14ac:dyDescent="0.25">
      <c r="C239" s="34"/>
    </row>
    <row r="240" spans="2:3" s="7" customFormat="1" x14ac:dyDescent="0.25">
      <c r="B240" s="6"/>
      <c r="C240" s="34"/>
    </row>
  </sheetData>
  <mergeCells count="12">
    <mergeCell ref="K30:M30"/>
    <mergeCell ref="D3:N6"/>
    <mergeCell ref="J12:J16"/>
    <mergeCell ref="K12:M16"/>
    <mergeCell ref="D22:H22"/>
    <mergeCell ref="J22:M22"/>
    <mergeCell ref="K24:M24"/>
    <mergeCell ref="K25:M25"/>
    <mergeCell ref="K26:M26"/>
    <mergeCell ref="K27:M27"/>
    <mergeCell ref="K28:M28"/>
    <mergeCell ref="K29:M29"/>
  </mergeCells>
  <dataValidations disablePrompts="1" count="2">
    <dataValidation type="list" allowBlank="1" showInputMessage="1" showErrorMessage="1" sqref="E16" xr:uid="{00000000-0002-0000-0200-000000000000}">
      <formula1>$AA$12:$AA$13</formula1>
    </dataValidation>
    <dataValidation type="list" allowBlank="1" showInputMessage="1" showErrorMessage="1" sqref="H16:I16" xr:uid="{00000000-0002-0000-0200-000001000000}">
      <formula1>$AA$17:$AA$19</formula1>
    </dataValidation>
  </dataValidations>
  <pageMargins left="0.7" right="0.7" top="0.75" bottom="0.75" header="0.3" footer="0.3"/>
  <pageSetup orientation="portrait" r:id="rId1"/>
  <headerFooter>
    <oddHeader>&amp;L&amp;"arial"&amp;10&amp;K737373ADNOC Classification: Internal&amp;1#</oddHeader>
  </headerFooter>
  <customProperties>
    <customPr name="EpmWorksheetKeyString_GU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18"/>
  <sheetViews>
    <sheetView tabSelected="1" zoomScale="50" zoomScaleNormal="50" workbookViewId="0">
      <selection activeCell="A38" sqref="A38"/>
    </sheetView>
  </sheetViews>
  <sheetFormatPr defaultColWidth="9.140625" defaultRowHeight="15" x14ac:dyDescent="0.25"/>
  <cols>
    <col min="1" max="1" width="3.85546875" style="120" customWidth="1"/>
    <col min="2" max="2" width="2.7109375" style="124" customWidth="1"/>
    <col min="3" max="3" width="2.7109375" style="125" customWidth="1"/>
    <col min="4" max="4" width="47" style="126" customWidth="1"/>
    <col min="5" max="5" width="38.7109375" style="103" customWidth="1"/>
    <col min="6" max="7" width="29" style="103" customWidth="1"/>
    <col min="8" max="8" width="27.5703125" style="103" customWidth="1"/>
    <col min="9" max="9" width="27.28515625" style="103" customWidth="1"/>
    <col min="10" max="10" width="24.140625" style="103" customWidth="1"/>
    <col min="11" max="11" width="24.7109375" style="103" customWidth="1"/>
    <col min="12" max="12" width="26.7109375" style="103" customWidth="1"/>
    <col min="13" max="13" width="28.85546875" style="103" customWidth="1"/>
    <col min="14" max="14" width="35.7109375" style="103" customWidth="1"/>
    <col min="15" max="15" width="3" style="125" customWidth="1"/>
    <col min="16" max="16" width="2.42578125" style="120" customWidth="1"/>
    <col min="17" max="26" width="9.140625" style="120"/>
    <col min="27" max="27" width="0" style="120" hidden="1" customWidth="1"/>
    <col min="28" max="29" width="9.140625" style="120"/>
    <col min="30" max="37" width="9.140625" style="101"/>
    <col min="38" max="16384" width="9.140625" style="103"/>
  </cols>
  <sheetData>
    <row r="1" spans="1:37" s="126" customFormat="1" ht="15.75" thickBot="1" x14ac:dyDescent="0.3">
      <c r="A1" s="120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5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</row>
    <row r="2" spans="1:37" s="126" customFormat="1" x14ac:dyDescent="0.25">
      <c r="A2" s="120"/>
      <c r="B2" s="122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53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</row>
    <row r="3" spans="1:37" s="126" customFormat="1" ht="37.5" customHeight="1" x14ac:dyDescent="0.25">
      <c r="A3" s="120"/>
      <c r="B3" s="124"/>
      <c r="C3" s="125"/>
      <c r="E3" s="127"/>
      <c r="F3" s="127" t="s">
        <v>77</v>
      </c>
      <c r="G3" s="127"/>
      <c r="H3" s="127"/>
      <c r="I3" s="127"/>
      <c r="J3" s="127"/>
      <c r="K3" s="127"/>
      <c r="L3" s="127"/>
      <c r="M3" s="127"/>
      <c r="N3" s="127"/>
      <c r="O3" s="136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</row>
    <row r="4" spans="1:37" s="126" customFormat="1" ht="15" customHeight="1" x14ac:dyDescent="0.25">
      <c r="A4" s="120"/>
      <c r="B4" s="124"/>
      <c r="C4" s="125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36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</row>
    <row r="5" spans="1:37" s="126" customFormat="1" ht="24.75" customHeight="1" x14ac:dyDescent="0.4">
      <c r="A5" s="120"/>
      <c r="B5" s="124"/>
      <c r="C5" s="125"/>
      <c r="D5" s="125"/>
      <c r="E5" s="125"/>
      <c r="F5" s="154" t="s">
        <v>78</v>
      </c>
      <c r="G5" s="154"/>
      <c r="H5" s="154"/>
      <c r="I5" s="154"/>
      <c r="J5" s="154"/>
      <c r="K5" s="154"/>
      <c r="L5" s="154"/>
      <c r="M5" s="125"/>
      <c r="N5" s="125"/>
      <c r="O5" s="136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</row>
    <row r="6" spans="1:37" s="126" customFormat="1" x14ac:dyDescent="0.25">
      <c r="A6" s="120"/>
      <c r="B6" s="124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36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</row>
    <row r="7" spans="1:37" s="126" customFormat="1" x14ac:dyDescent="0.25">
      <c r="A7" s="120"/>
      <c r="B7" s="124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36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</row>
    <row r="8" spans="1:37" s="156" customFormat="1" ht="30" customHeight="1" x14ac:dyDescent="0.25">
      <c r="A8" s="128"/>
      <c r="B8" s="129"/>
      <c r="C8" s="130"/>
      <c r="D8" s="131" t="s">
        <v>79</v>
      </c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55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</row>
    <row r="9" spans="1:37" s="126" customFormat="1" x14ac:dyDescent="0.25">
      <c r="A9" s="120"/>
      <c r="B9" s="124"/>
      <c r="C9" s="125"/>
      <c r="D9" s="132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36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</row>
    <row r="10" spans="1:37" ht="30" customHeight="1" x14ac:dyDescent="0.35">
      <c r="D10" s="133" t="s">
        <v>75</v>
      </c>
      <c r="E10" s="106"/>
      <c r="F10" s="157"/>
      <c r="G10" s="109" t="s">
        <v>10</v>
      </c>
      <c r="H10" s="110"/>
      <c r="I10" s="176"/>
      <c r="J10" s="111"/>
      <c r="K10" s="204" t="s">
        <v>40</v>
      </c>
      <c r="L10" s="205"/>
      <c r="M10" s="205"/>
      <c r="N10" s="206"/>
      <c r="O10" s="136"/>
      <c r="AA10" s="158" t="s">
        <v>20</v>
      </c>
    </row>
    <row r="11" spans="1:37" ht="20.100000000000001" customHeight="1" x14ac:dyDescent="0.35">
      <c r="D11" s="134"/>
      <c r="E11" s="146"/>
      <c r="F11" s="125"/>
      <c r="G11" s="112"/>
      <c r="H11" s="113"/>
      <c r="I11" s="157"/>
      <c r="J11" s="114" t="s">
        <v>82</v>
      </c>
      <c r="K11" s="207"/>
      <c r="L11" s="208"/>
      <c r="M11" s="208"/>
      <c r="N11" s="209"/>
      <c r="O11" s="136"/>
      <c r="AA11" s="158" t="s">
        <v>21</v>
      </c>
    </row>
    <row r="12" spans="1:37" ht="30" customHeight="1" x14ac:dyDescent="0.35">
      <c r="D12" s="133" t="s">
        <v>19</v>
      </c>
      <c r="E12" s="106"/>
      <c r="F12" s="125"/>
      <c r="G12" s="125"/>
      <c r="H12" s="125"/>
      <c r="I12" s="125"/>
      <c r="J12" s="114" t="s">
        <v>3</v>
      </c>
      <c r="K12" s="207"/>
      <c r="L12" s="208"/>
      <c r="M12" s="208"/>
      <c r="N12" s="209"/>
      <c r="O12" s="136"/>
      <c r="AA12" s="158"/>
    </row>
    <row r="13" spans="1:37" ht="20.100000000000001" customHeight="1" x14ac:dyDescent="0.35">
      <c r="D13" s="135"/>
      <c r="E13" s="120"/>
      <c r="F13" s="125"/>
      <c r="G13" s="109" t="s">
        <v>25</v>
      </c>
      <c r="H13" s="110"/>
      <c r="I13" s="125"/>
      <c r="J13" s="114"/>
      <c r="K13" s="207"/>
      <c r="L13" s="208"/>
      <c r="M13" s="208"/>
      <c r="N13" s="209"/>
      <c r="O13" s="136"/>
      <c r="AA13" s="158"/>
    </row>
    <row r="14" spans="1:37" ht="30" customHeight="1" x14ac:dyDescent="0.35">
      <c r="D14" s="133" t="s">
        <v>1</v>
      </c>
      <c r="E14" s="106"/>
      <c r="F14" s="125"/>
      <c r="G14" s="112"/>
      <c r="H14" s="113"/>
      <c r="I14" s="126"/>
      <c r="J14" s="115"/>
      <c r="K14" s="210"/>
      <c r="L14" s="211"/>
      <c r="M14" s="211"/>
      <c r="N14" s="212"/>
      <c r="O14" s="136"/>
      <c r="AA14" s="158"/>
    </row>
    <row r="15" spans="1:37" s="102" customFormat="1" ht="20.100000000000001" customHeight="1" x14ac:dyDescent="0.35">
      <c r="A15" s="136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59"/>
      <c r="O15" s="136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60" t="s">
        <v>22</v>
      </c>
      <c r="AB15" s="125"/>
      <c r="AC15" s="125"/>
    </row>
    <row r="16" spans="1:37" ht="30" customHeight="1" x14ac:dyDescent="0.35">
      <c r="D16" s="133" t="s">
        <v>4</v>
      </c>
      <c r="E16" s="116"/>
      <c r="F16" s="117"/>
      <c r="G16" s="117"/>
      <c r="H16" s="118"/>
      <c r="I16" s="176"/>
      <c r="J16" s="125"/>
      <c r="K16" s="125"/>
      <c r="L16" s="125"/>
      <c r="M16" s="125"/>
      <c r="N16" s="159"/>
      <c r="O16" s="136"/>
      <c r="AA16" s="158" t="s">
        <v>23</v>
      </c>
    </row>
    <row r="17" spans="1:37" s="102" customFormat="1" ht="20.100000000000001" customHeight="1" x14ac:dyDescent="0.35">
      <c r="A17" s="136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59"/>
      <c r="O17" s="136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60" t="s">
        <v>24</v>
      </c>
      <c r="AB17" s="125"/>
      <c r="AC17" s="125"/>
    </row>
    <row r="18" spans="1:37" s="162" customFormat="1" ht="30" customHeight="1" x14ac:dyDescent="0.25">
      <c r="A18" s="137"/>
      <c r="B18" s="138"/>
      <c r="C18" s="139"/>
      <c r="D18" s="131" t="s">
        <v>80</v>
      </c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61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</row>
    <row r="19" spans="1:37" s="126" customFormat="1" x14ac:dyDescent="0.25">
      <c r="A19" s="120"/>
      <c r="B19" s="124"/>
      <c r="C19" s="125"/>
      <c r="D19" s="120"/>
      <c r="E19" s="120"/>
      <c r="F19" s="125"/>
      <c r="G19" s="125"/>
      <c r="H19" s="125"/>
      <c r="I19" s="125"/>
      <c r="J19" s="125"/>
      <c r="K19" s="125"/>
      <c r="L19" s="125"/>
      <c r="M19" s="125"/>
      <c r="N19" s="125"/>
      <c r="O19" s="136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</row>
    <row r="20" spans="1:37" s="167" customFormat="1" ht="30" customHeight="1" x14ac:dyDescent="0.25">
      <c r="A20" s="140"/>
      <c r="B20" s="141"/>
      <c r="C20" s="142"/>
      <c r="D20" s="143" t="s">
        <v>37</v>
      </c>
      <c r="E20" s="163"/>
      <c r="F20" s="164"/>
      <c r="G20" s="143"/>
      <c r="H20" s="165"/>
      <c r="I20" s="165" t="s">
        <v>7</v>
      </c>
      <c r="J20" s="165"/>
      <c r="K20" s="165"/>
      <c r="L20" s="165"/>
      <c r="M20" s="165"/>
      <c r="N20" s="163"/>
      <c r="O20" s="166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</row>
    <row r="21" spans="1:37" s="144" customFormat="1" ht="20.25" customHeight="1" x14ac:dyDescent="0.3">
      <c r="B21" s="145"/>
      <c r="C21" s="146"/>
      <c r="D21" s="147"/>
      <c r="E21" s="147"/>
      <c r="F21" s="168"/>
      <c r="G21" s="168"/>
      <c r="H21" s="168"/>
      <c r="I21" s="168"/>
      <c r="J21" s="168"/>
      <c r="K21" s="168"/>
      <c r="L21" s="168"/>
      <c r="M21" s="168"/>
      <c r="N21" s="168"/>
      <c r="O21" s="169"/>
    </row>
    <row r="22" spans="1:37" s="185" customFormat="1" ht="93.75" customHeight="1" x14ac:dyDescent="0.3">
      <c r="A22" s="144"/>
      <c r="B22" s="145"/>
      <c r="C22" s="146"/>
      <c r="D22" s="148" t="s">
        <v>76</v>
      </c>
      <c r="E22" s="148" t="s">
        <v>81</v>
      </c>
      <c r="F22" s="168"/>
      <c r="G22" s="179" t="s">
        <v>8</v>
      </c>
      <c r="H22" s="182"/>
      <c r="I22" s="183"/>
      <c r="J22" s="183" t="s">
        <v>3</v>
      </c>
      <c r="K22" s="183"/>
      <c r="L22" s="183"/>
      <c r="M22" s="183"/>
      <c r="N22" s="184"/>
      <c r="O22" s="169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</row>
    <row r="23" spans="1:37" s="105" customFormat="1" ht="30" customHeight="1" x14ac:dyDescent="0.3">
      <c r="A23" s="144"/>
      <c r="B23" s="145"/>
      <c r="C23" s="146"/>
      <c r="D23" s="149" t="s">
        <v>70</v>
      </c>
      <c r="E23" s="107"/>
      <c r="F23" s="168"/>
      <c r="G23" s="180">
        <v>1</v>
      </c>
      <c r="H23" s="201"/>
      <c r="I23" s="202"/>
      <c r="J23" s="202"/>
      <c r="K23" s="202"/>
      <c r="L23" s="202"/>
      <c r="M23" s="202"/>
      <c r="N23" s="203"/>
      <c r="O23" s="169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04"/>
      <c r="AE23" s="104"/>
      <c r="AF23" s="104"/>
      <c r="AG23" s="104"/>
      <c r="AH23" s="104"/>
      <c r="AI23" s="104"/>
      <c r="AJ23" s="104"/>
      <c r="AK23" s="104"/>
    </row>
    <row r="24" spans="1:37" s="105" customFormat="1" ht="30" customHeight="1" x14ac:dyDescent="0.3">
      <c r="A24" s="144"/>
      <c r="B24" s="145"/>
      <c r="C24" s="146"/>
      <c r="D24" s="149" t="s">
        <v>71</v>
      </c>
      <c r="E24" s="108"/>
      <c r="F24" s="168"/>
      <c r="G24" s="180">
        <v>2</v>
      </c>
      <c r="H24" s="201"/>
      <c r="I24" s="202"/>
      <c r="J24" s="202"/>
      <c r="K24" s="202"/>
      <c r="L24" s="202"/>
      <c r="M24" s="202"/>
      <c r="N24" s="203"/>
      <c r="O24" s="169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04"/>
      <c r="AE24" s="104"/>
      <c r="AF24" s="104"/>
      <c r="AG24" s="104"/>
      <c r="AH24" s="104"/>
      <c r="AI24" s="104"/>
      <c r="AJ24" s="104"/>
      <c r="AK24" s="104"/>
    </row>
    <row r="25" spans="1:37" s="105" customFormat="1" ht="30" customHeight="1" x14ac:dyDescent="0.3">
      <c r="A25" s="144"/>
      <c r="B25" s="145"/>
      <c r="C25" s="146"/>
      <c r="D25" s="149" t="s">
        <v>72</v>
      </c>
      <c r="E25" s="108"/>
      <c r="F25" s="168"/>
      <c r="G25" s="181">
        <v>3</v>
      </c>
      <c r="H25" s="201"/>
      <c r="I25" s="202"/>
      <c r="J25" s="202"/>
      <c r="K25" s="202"/>
      <c r="L25" s="202"/>
      <c r="M25" s="202"/>
      <c r="N25" s="203"/>
      <c r="O25" s="169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04"/>
      <c r="AE25" s="104"/>
      <c r="AF25" s="104"/>
      <c r="AG25" s="104"/>
      <c r="AH25" s="104"/>
      <c r="AI25" s="104"/>
      <c r="AJ25" s="104"/>
      <c r="AK25" s="104"/>
    </row>
    <row r="26" spans="1:37" s="105" customFormat="1" ht="30" customHeight="1" x14ac:dyDescent="0.3">
      <c r="A26" s="144"/>
      <c r="B26" s="145"/>
      <c r="C26" s="146"/>
      <c r="D26" s="149" t="s">
        <v>73</v>
      </c>
      <c r="E26" s="108"/>
      <c r="F26" s="168">
        <v>38</v>
      </c>
      <c r="G26" s="181">
        <v>4</v>
      </c>
      <c r="H26" s="201"/>
      <c r="I26" s="202"/>
      <c r="J26" s="202"/>
      <c r="K26" s="202"/>
      <c r="L26" s="202"/>
      <c r="M26" s="202"/>
      <c r="N26" s="203"/>
      <c r="O26" s="169"/>
      <c r="P26" s="144"/>
      <c r="Q26" s="144"/>
      <c r="R26" s="144" t="s">
        <v>40</v>
      </c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04"/>
      <c r="AE26" s="104"/>
      <c r="AF26" s="104"/>
      <c r="AG26" s="104"/>
      <c r="AH26" s="104"/>
      <c r="AI26" s="104"/>
      <c r="AJ26" s="104"/>
      <c r="AK26" s="104"/>
    </row>
    <row r="27" spans="1:37" s="105" customFormat="1" ht="30" customHeight="1" x14ac:dyDescent="0.3">
      <c r="A27" s="144"/>
      <c r="B27" s="145"/>
      <c r="C27" s="146"/>
      <c r="D27" s="149" t="s">
        <v>74</v>
      </c>
      <c r="E27" s="107"/>
      <c r="F27" s="168"/>
      <c r="G27" s="181">
        <v>5</v>
      </c>
      <c r="H27" s="201"/>
      <c r="I27" s="202"/>
      <c r="J27" s="202"/>
      <c r="K27" s="202"/>
      <c r="L27" s="202"/>
      <c r="M27" s="202"/>
      <c r="N27" s="203"/>
      <c r="O27" s="169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04"/>
      <c r="AE27" s="104"/>
      <c r="AF27" s="104"/>
      <c r="AG27" s="104"/>
      <c r="AH27" s="104"/>
      <c r="AI27" s="104"/>
      <c r="AJ27" s="104"/>
      <c r="AK27" s="104"/>
    </row>
    <row r="28" spans="1:37" s="101" customFormat="1" ht="30" customHeight="1" x14ac:dyDescent="0.25">
      <c r="A28" s="120"/>
      <c r="B28" s="124"/>
      <c r="C28" s="125"/>
      <c r="D28" s="149" t="s">
        <v>83</v>
      </c>
      <c r="E28" s="107" t="str">
        <f>IFERROR(AVERAGE(E23:E27),"")</f>
        <v/>
      </c>
      <c r="F28" s="170"/>
      <c r="G28" s="170"/>
      <c r="H28" s="119"/>
      <c r="I28" s="102"/>
      <c r="J28" s="102"/>
      <c r="K28" s="102"/>
      <c r="L28" s="102"/>
      <c r="M28" s="102"/>
      <c r="N28" s="102"/>
      <c r="O28" s="171"/>
      <c r="P28" s="177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</row>
    <row r="29" spans="1:37" s="120" customFormat="1" x14ac:dyDescent="0.25">
      <c r="B29" s="124"/>
      <c r="C29" s="125"/>
      <c r="D29" s="150"/>
      <c r="E29" s="150"/>
      <c r="F29" s="170"/>
      <c r="G29" s="170"/>
      <c r="H29" s="170"/>
      <c r="I29" s="125"/>
      <c r="J29" s="125"/>
      <c r="K29" s="125"/>
      <c r="L29" s="125"/>
      <c r="M29" s="125"/>
      <c r="N29" s="125"/>
      <c r="O29" s="171"/>
      <c r="P29" s="172"/>
    </row>
    <row r="30" spans="1:37" s="120" customFormat="1" x14ac:dyDescent="0.25">
      <c r="B30" s="124"/>
      <c r="C30" s="125"/>
      <c r="D30" s="150"/>
      <c r="E30" s="150"/>
      <c r="F30" s="170"/>
      <c r="G30" s="170"/>
      <c r="H30" s="170"/>
      <c r="I30" s="125"/>
      <c r="J30" s="125"/>
      <c r="K30" s="125"/>
      <c r="L30" s="125"/>
      <c r="M30" s="125"/>
      <c r="N30" s="125"/>
      <c r="O30" s="171"/>
      <c r="P30" s="172"/>
    </row>
    <row r="31" spans="1:37" s="120" customFormat="1" x14ac:dyDescent="0.25">
      <c r="B31" s="124"/>
      <c r="C31" s="125"/>
      <c r="D31" s="150"/>
      <c r="E31" s="150"/>
      <c r="F31" s="170"/>
      <c r="G31" s="170"/>
      <c r="H31" s="170"/>
      <c r="I31" s="125"/>
      <c r="J31" s="125"/>
      <c r="K31" s="125"/>
      <c r="L31" s="125"/>
      <c r="M31" s="125"/>
      <c r="N31" s="125"/>
      <c r="O31" s="171"/>
      <c r="P31" s="172"/>
    </row>
    <row r="32" spans="1:37" s="120" customFormat="1" x14ac:dyDescent="0.25">
      <c r="B32" s="124"/>
      <c r="C32" s="125"/>
      <c r="D32" s="150"/>
      <c r="E32" s="150"/>
      <c r="F32" s="170"/>
      <c r="G32" s="170"/>
      <c r="H32" s="170"/>
      <c r="I32" s="125"/>
      <c r="J32" s="125"/>
      <c r="K32" s="125"/>
      <c r="L32" s="125"/>
      <c r="M32" s="125"/>
      <c r="N32" s="173"/>
      <c r="O32" s="174"/>
    </row>
    <row r="33" spans="2:15" s="120" customFormat="1" x14ac:dyDescent="0.25">
      <c r="B33" s="124"/>
      <c r="C33" s="125"/>
      <c r="D33" s="125"/>
      <c r="E33" s="125"/>
      <c r="F33" s="125"/>
      <c r="G33" s="125"/>
      <c r="H33" s="125"/>
      <c r="I33" s="125"/>
      <c r="N33" s="125"/>
      <c r="O33" s="136"/>
    </row>
    <row r="34" spans="2:15" s="120" customFormat="1" ht="15.75" thickBot="1" x14ac:dyDescent="0.3">
      <c r="B34" s="124"/>
      <c r="C34" s="125"/>
      <c r="D34" s="125"/>
      <c r="E34" s="125"/>
      <c r="F34" s="125"/>
      <c r="G34" s="125"/>
      <c r="H34" s="125"/>
      <c r="I34" s="125"/>
      <c r="N34" s="125"/>
      <c r="O34" s="136"/>
    </row>
    <row r="35" spans="2:15" s="120" customFormat="1" ht="24.95" customHeight="1" x14ac:dyDescent="0.25">
      <c r="B35" s="124"/>
      <c r="C35" s="125"/>
      <c r="D35" s="125"/>
      <c r="E35" s="175" t="s">
        <v>9</v>
      </c>
      <c r="F35" s="175"/>
      <c r="G35" s="175"/>
      <c r="H35" s="175"/>
      <c r="I35" s="175"/>
      <c r="N35" s="125"/>
      <c r="O35" s="136"/>
    </row>
    <row r="36" spans="2:15" s="120" customFormat="1" x14ac:dyDescent="0.25">
      <c r="B36" s="124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36"/>
    </row>
    <row r="37" spans="2:15" s="120" customFormat="1" x14ac:dyDescent="0.25">
      <c r="B37" s="124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36"/>
    </row>
    <row r="38" spans="2:15" s="125" customFormat="1" ht="27" customHeight="1" x14ac:dyDescent="0.45">
      <c r="B38" s="124"/>
      <c r="D38" s="151"/>
      <c r="O38" s="136"/>
    </row>
    <row r="39" spans="2:15" s="125" customFormat="1" ht="15.75" thickBot="1" x14ac:dyDescent="0.3">
      <c r="B39" s="152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78"/>
    </row>
    <row r="40" spans="2:15" s="125" customFormat="1" x14ac:dyDescent="0.25"/>
    <row r="41" spans="2:15" s="125" customFormat="1" x14ac:dyDescent="0.25"/>
    <row r="42" spans="2:15" s="125" customFormat="1" x14ac:dyDescent="0.25"/>
    <row r="43" spans="2:15" s="125" customFormat="1" x14ac:dyDescent="0.25"/>
    <row r="44" spans="2:15" s="125" customFormat="1" x14ac:dyDescent="0.25"/>
    <row r="45" spans="2:15" s="125" customFormat="1" x14ac:dyDescent="0.25"/>
    <row r="46" spans="2:15" s="125" customFormat="1" x14ac:dyDescent="0.25"/>
    <row r="47" spans="2:15" s="125" customFormat="1" x14ac:dyDescent="0.25"/>
    <row r="48" spans="2:15" s="125" customFormat="1" x14ac:dyDescent="0.25"/>
    <row r="49" s="125" customFormat="1" x14ac:dyDescent="0.25"/>
    <row r="50" s="125" customFormat="1" x14ac:dyDescent="0.25"/>
    <row r="51" s="125" customFormat="1" x14ac:dyDescent="0.25"/>
    <row r="52" s="125" customFormat="1" x14ac:dyDescent="0.25"/>
    <row r="53" s="125" customFormat="1" x14ac:dyDescent="0.25"/>
    <row r="54" s="125" customFormat="1" x14ac:dyDescent="0.25"/>
    <row r="55" s="125" customFormat="1" x14ac:dyDescent="0.25"/>
    <row r="56" s="125" customFormat="1" x14ac:dyDescent="0.25"/>
    <row r="57" s="125" customFormat="1" x14ac:dyDescent="0.25"/>
    <row r="58" s="125" customFormat="1" x14ac:dyDescent="0.25"/>
    <row r="59" s="125" customFormat="1" x14ac:dyDescent="0.25"/>
    <row r="60" s="125" customFormat="1" x14ac:dyDescent="0.25"/>
    <row r="61" s="125" customFormat="1" x14ac:dyDescent="0.25"/>
    <row r="62" s="125" customFormat="1" x14ac:dyDescent="0.25"/>
    <row r="63" s="125" customFormat="1" x14ac:dyDescent="0.25"/>
    <row r="64" s="125" customFormat="1" x14ac:dyDescent="0.25"/>
    <row r="65" spans="1:29" s="125" customFormat="1" x14ac:dyDescent="0.25"/>
    <row r="66" spans="1:29" s="125" customFormat="1" x14ac:dyDescent="0.25"/>
    <row r="67" spans="1:29" s="102" customFormat="1" x14ac:dyDescent="0.25">
      <c r="A67" s="125"/>
      <c r="B67" s="125"/>
      <c r="C67" s="125"/>
      <c r="D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5"/>
      <c r="Z67" s="125"/>
      <c r="AA67" s="125"/>
      <c r="AB67" s="125"/>
      <c r="AC67" s="125"/>
    </row>
    <row r="68" spans="1:29" s="102" customFormat="1" x14ac:dyDescent="0.25">
      <c r="A68" s="125"/>
      <c r="B68" s="125"/>
      <c r="C68" s="125"/>
      <c r="D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</row>
    <row r="69" spans="1:29" s="102" customFormat="1" x14ac:dyDescent="0.25">
      <c r="A69" s="125"/>
      <c r="B69" s="125"/>
      <c r="C69" s="125"/>
      <c r="D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</row>
    <row r="70" spans="1:29" s="102" customFormat="1" x14ac:dyDescent="0.25">
      <c r="A70" s="125"/>
      <c r="B70" s="125"/>
      <c r="C70" s="125"/>
      <c r="D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</row>
    <row r="71" spans="1:29" s="102" customFormat="1" x14ac:dyDescent="0.25">
      <c r="A71" s="125"/>
      <c r="B71" s="125"/>
      <c r="C71" s="125"/>
      <c r="D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</row>
    <row r="72" spans="1:29" s="102" customFormat="1" x14ac:dyDescent="0.25">
      <c r="A72" s="125"/>
      <c r="B72" s="125"/>
      <c r="C72" s="125"/>
      <c r="D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</row>
    <row r="73" spans="1:29" s="102" customFormat="1" x14ac:dyDescent="0.25">
      <c r="A73" s="125"/>
      <c r="B73" s="125"/>
      <c r="C73" s="125"/>
      <c r="D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</row>
    <row r="74" spans="1:29" s="102" customFormat="1" x14ac:dyDescent="0.25">
      <c r="A74" s="125"/>
      <c r="B74" s="125"/>
      <c r="C74" s="125"/>
      <c r="D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</row>
    <row r="75" spans="1:29" s="102" customFormat="1" x14ac:dyDescent="0.25">
      <c r="A75" s="125"/>
      <c r="B75" s="125"/>
      <c r="C75" s="125"/>
      <c r="D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</row>
    <row r="76" spans="1:29" s="102" customFormat="1" x14ac:dyDescent="0.25">
      <c r="A76" s="125"/>
      <c r="B76" s="125"/>
      <c r="C76" s="125"/>
      <c r="D76" s="125"/>
      <c r="O76" s="125"/>
      <c r="P76" s="125"/>
      <c r="Q76" s="125"/>
      <c r="R76" s="125"/>
      <c r="S76" s="125"/>
      <c r="T76" s="125"/>
      <c r="U76" s="125"/>
      <c r="V76" s="125"/>
      <c r="W76" s="125"/>
      <c r="X76" s="125"/>
      <c r="Y76" s="125"/>
      <c r="Z76" s="125"/>
      <c r="AA76" s="125"/>
      <c r="AB76" s="125"/>
      <c r="AC76" s="125"/>
    </row>
    <row r="77" spans="1:29" s="102" customFormat="1" x14ac:dyDescent="0.25">
      <c r="A77" s="125"/>
      <c r="B77" s="125"/>
      <c r="C77" s="125"/>
      <c r="D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</row>
    <row r="78" spans="1:29" s="102" customFormat="1" x14ac:dyDescent="0.25">
      <c r="A78" s="125"/>
      <c r="B78" s="125"/>
      <c r="C78" s="125"/>
      <c r="D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</row>
    <row r="79" spans="1:29" s="102" customFormat="1" x14ac:dyDescent="0.25">
      <c r="A79" s="125"/>
      <c r="B79" s="125"/>
      <c r="C79" s="125"/>
      <c r="D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</row>
    <row r="80" spans="1:29" s="102" customFormat="1" x14ac:dyDescent="0.25">
      <c r="A80" s="125"/>
      <c r="B80" s="125"/>
      <c r="C80" s="125"/>
      <c r="D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</row>
    <row r="81" spans="1:29" s="102" customFormat="1" x14ac:dyDescent="0.25">
      <c r="A81" s="125"/>
      <c r="B81" s="125"/>
      <c r="C81" s="125"/>
      <c r="D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  <c r="Y81" s="125"/>
      <c r="Z81" s="125"/>
      <c r="AA81" s="125"/>
      <c r="AB81" s="125"/>
      <c r="AC81" s="125"/>
    </row>
    <row r="82" spans="1:29" s="102" customFormat="1" x14ac:dyDescent="0.25">
      <c r="A82" s="125"/>
      <c r="B82" s="125"/>
      <c r="C82" s="125"/>
      <c r="D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  <c r="AA82" s="125"/>
      <c r="AB82" s="125"/>
      <c r="AC82" s="125"/>
    </row>
    <row r="83" spans="1:29" s="102" customFormat="1" x14ac:dyDescent="0.25">
      <c r="A83" s="125"/>
      <c r="B83" s="125"/>
      <c r="C83" s="125"/>
      <c r="D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</row>
    <row r="84" spans="1:29" s="102" customFormat="1" x14ac:dyDescent="0.25">
      <c r="A84" s="125"/>
      <c r="B84" s="125"/>
      <c r="C84" s="125"/>
      <c r="D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</row>
    <row r="85" spans="1:29" s="102" customFormat="1" x14ac:dyDescent="0.25">
      <c r="A85" s="125"/>
      <c r="B85" s="125"/>
      <c r="C85" s="125"/>
      <c r="D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</row>
    <row r="86" spans="1:29" s="102" customFormat="1" x14ac:dyDescent="0.25">
      <c r="A86" s="125"/>
      <c r="B86" s="125"/>
      <c r="C86" s="125"/>
      <c r="D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</row>
    <row r="87" spans="1:29" s="102" customFormat="1" x14ac:dyDescent="0.25">
      <c r="A87" s="125"/>
      <c r="B87" s="125"/>
      <c r="C87" s="125"/>
      <c r="D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</row>
    <row r="88" spans="1:29" s="102" customFormat="1" x14ac:dyDescent="0.25">
      <c r="A88" s="125"/>
      <c r="B88" s="125"/>
      <c r="C88" s="125"/>
      <c r="D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</row>
    <row r="89" spans="1:29" s="102" customFormat="1" x14ac:dyDescent="0.25">
      <c r="A89" s="125"/>
      <c r="B89" s="125"/>
      <c r="C89" s="125"/>
      <c r="D89" s="125"/>
      <c r="O89" s="125"/>
      <c r="P89" s="125"/>
      <c r="Q89" s="125"/>
      <c r="R89" s="125"/>
      <c r="S89" s="125"/>
      <c r="T89" s="125"/>
      <c r="U89" s="125"/>
      <c r="V89" s="125"/>
      <c r="W89" s="125"/>
      <c r="X89" s="125"/>
      <c r="Y89" s="125"/>
      <c r="Z89" s="125"/>
      <c r="AA89" s="125"/>
      <c r="AB89" s="125"/>
      <c r="AC89" s="125"/>
    </row>
    <row r="90" spans="1:29" s="102" customFormat="1" x14ac:dyDescent="0.25">
      <c r="A90" s="125"/>
      <c r="B90" s="125"/>
      <c r="C90" s="125"/>
      <c r="D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</row>
    <row r="91" spans="1:29" s="102" customFormat="1" x14ac:dyDescent="0.25">
      <c r="A91" s="125"/>
      <c r="B91" s="125"/>
      <c r="C91" s="125"/>
      <c r="D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</row>
    <row r="92" spans="1:29" s="102" customFormat="1" x14ac:dyDescent="0.25">
      <c r="A92" s="125"/>
      <c r="B92" s="125"/>
      <c r="C92" s="125"/>
      <c r="D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</row>
    <row r="93" spans="1:29" s="102" customFormat="1" x14ac:dyDescent="0.25">
      <c r="A93" s="125"/>
      <c r="B93" s="125"/>
      <c r="C93" s="125"/>
      <c r="D93" s="125"/>
      <c r="O93" s="125"/>
      <c r="P93" s="125"/>
      <c r="Q93" s="125"/>
      <c r="R93" s="125"/>
      <c r="S93" s="125"/>
      <c r="T93" s="125"/>
      <c r="U93" s="125"/>
      <c r="V93" s="125"/>
      <c r="W93" s="125"/>
      <c r="X93" s="125"/>
      <c r="Y93" s="125"/>
      <c r="Z93" s="125"/>
      <c r="AA93" s="125"/>
      <c r="AB93" s="125"/>
      <c r="AC93" s="125"/>
    </row>
    <row r="94" spans="1:29" s="102" customFormat="1" x14ac:dyDescent="0.25">
      <c r="A94" s="125"/>
      <c r="B94" s="125"/>
      <c r="C94" s="125"/>
      <c r="D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</row>
    <row r="95" spans="1:29" s="102" customFormat="1" x14ac:dyDescent="0.25">
      <c r="A95" s="125"/>
      <c r="B95" s="125"/>
      <c r="C95" s="125"/>
      <c r="D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</row>
    <row r="96" spans="1:29" s="102" customFormat="1" x14ac:dyDescent="0.25">
      <c r="A96" s="125"/>
      <c r="B96" s="125"/>
      <c r="C96" s="125"/>
      <c r="D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</row>
    <row r="97" spans="1:29" s="102" customFormat="1" x14ac:dyDescent="0.25">
      <c r="A97" s="125"/>
      <c r="B97" s="125"/>
      <c r="C97" s="125"/>
      <c r="D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</row>
    <row r="98" spans="1:29" s="102" customFormat="1" x14ac:dyDescent="0.25">
      <c r="A98" s="125"/>
      <c r="B98" s="125"/>
      <c r="C98" s="125"/>
      <c r="D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</row>
    <row r="99" spans="1:29" s="102" customFormat="1" x14ac:dyDescent="0.25">
      <c r="A99" s="125"/>
      <c r="B99" s="125"/>
      <c r="C99" s="125"/>
      <c r="D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</row>
    <row r="100" spans="1:29" s="102" customFormat="1" x14ac:dyDescent="0.25">
      <c r="A100" s="125"/>
      <c r="B100" s="125"/>
      <c r="C100" s="125"/>
      <c r="D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</row>
    <row r="101" spans="1:29" s="102" customFormat="1" x14ac:dyDescent="0.25">
      <c r="A101" s="125"/>
      <c r="B101" s="125"/>
      <c r="C101" s="125"/>
      <c r="D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</row>
    <row r="102" spans="1:29" s="102" customFormat="1" x14ac:dyDescent="0.25">
      <c r="A102" s="125"/>
      <c r="B102" s="125"/>
      <c r="C102" s="125"/>
      <c r="D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</row>
    <row r="103" spans="1:29" s="102" customFormat="1" x14ac:dyDescent="0.25">
      <c r="A103" s="125"/>
      <c r="B103" s="125"/>
      <c r="C103" s="125"/>
      <c r="D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</row>
    <row r="104" spans="1:29" s="102" customFormat="1" x14ac:dyDescent="0.25">
      <c r="A104" s="125"/>
      <c r="B104" s="125"/>
      <c r="C104" s="125"/>
      <c r="D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</row>
    <row r="105" spans="1:29" s="102" customFormat="1" x14ac:dyDescent="0.25">
      <c r="A105" s="125"/>
      <c r="B105" s="125"/>
      <c r="C105" s="125"/>
      <c r="D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</row>
    <row r="106" spans="1:29" s="102" customFormat="1" x14ac:dyDescent="0.25">
      <c r="A106" s="125"/>
      <c r="B106" s="125"/>
      <c r="C106" s="125"/>
      <c r="D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</row>
    <row r="107" spans="1:29" s="102" customFormat="1" x14ac:dyDescent="0.25">
      <c r="A107" s="125"/>
      <c r="B107" s="125"/>
      <c r="C107" s="125"/>
      <c r="D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</row>
    <row r="108" spans="1:29" s="102" customFormat="1" x14ac:dyDescent="0.25">
      <c r="A108" s="125"/>
      <c r="B108" s="125"/>
      <c r="C108" s="125"/>
      <c r="D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</row>
    <row r="109" spans="1:29" s="102" customFormat="1" x14ac:dyDescent="0.25">
      <c r="A109" s="125"/>
      <c r="B109" s="125"/>
      <c r="C109" s="125"/>
      <c r="D109" s="125"/>
      <c r="O109" s="125"/>
      <c r="P109" s="125"/>
      <c r="Q109" s="125"/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</row>
    <row r="110" spans="1:29" s="102" customFormat="1" x14ac:dyDescent="0.25">
      <c r="A110" s="125"/>
      <c r="B110" s="125"/>
      <c r="C110" s="125"/>
      <c r="D110" s="125"/>
      <c r="O110" s="125"/>
      <c r="P110" s="125"/>
      <c r="Q110" s="125"/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</row>
    <row r="111" spans="1:29" s="102" customFormat="1" x14ac:dyDescent="0.25">
      <c r="A111" s="125"/>
      <c r="B111" s="125"/>
      <c r="C111" s="125"/>
      <c r="D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</row>
    <row r="112" spans="1:29" s="102" customFormat="1" x14ac:dyDescent="0.25">
      <c r="A112" s="125"/>
      <c r="B112" s="125"/>
      <c r="C112" s="125"/>
      <c r="D112" s="125"/>
      <c r="O112" s="125"/>
      <c r="P112" s="125"/>
      <c r="Q112" s="125"/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</row>
    <row r="113" spans="1:29" s="102" customFormat="1" x14ac:dyDescent="0.25">
      <c r="A113" s="125"/>
      <c r="B113" s="125"/>
      <c r="C113" s="125"/>
      <c r="D113" s="125"/>
      <c r="O113" s="125"/>
      <c r="P113" s="125"/>
      <c r="Q113" s="125"/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</row>
    <row r="114" spans="1:29" s="102" customFormat="1" x14ac:dyDescent="0.25">
      <c r="A114" s="125"/>
      <c r="B114" s="125"/>
      <c r="C114" s="125"/>
      <c r="D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</row>
    <row r="115" spans="1:29" s="102" customFormat="1" x14ac:dyDescent="0.25">
      <c r="A115" s="125"/>
      <c r="B115" s="125"/>
      <c r="C115" s="125"/>
      <c r="D115" s="125"/>
      <c r="O115" s="125"/>
      <c r="P115" s="125"/>
      <c r="Q115" s="125"/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</row>
    <row r="116" spans="1:29" s="102" customFormat="1" x14ac:dyDescent="0.25">
      <c r="A116" s="125"/>
      <c r="B116" s="125"/>
      <c r="C116" s="125"/>
      <c r="D116" s="125"/>
      <c r="O116" s="125"/>
      <c r="P116" s="125"/>
      <c r="Q116" s="125"/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</row>
    <row r="117" spans="1:29" s="102" customFormat="1" x14ac:dyDescent="0.25">
      <c r="A117" s="125"/>
      <c r="B117" s="125"/>
      <c r="C117" s="125"/>
      <c r="D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</row>
    <row r="118" spans="1:29" s="102" customFormat="1" x14ac:dyDescent="0.25">
      <c r="A118" s="125"/>
      <c r="B118" s="125"/>
      <c r="C118" s="125"/>
      <c r="D118" s="125"/>
      <c r="O118" s="125"/>
      <c r="P118" s="125"/>
      <c r="Q118" s="125"/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</row>
    <row r="119" spans="1:29" s="102" customFormat="1" x14ac:dyDescent="0.25">
      <c r="A119" s="125"/>
      <c r="B119" s="125"/>
      <c r="C119" s="125"/>
      <c r="D119" s="125"/>
      <c r="O119" s="125"/>
      <c r="P119" s="125"/>
      <c r="Q119" s="125"/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</row>
    <row r="120" spans="1:29" s="102" customFormat="1" x14ac:dyDescent="0.25">
      <c r="A120" s="125"/>
      <c r="B120" s="125"/>
      <c r="C120" s="125"/>
      <c r="D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</row>
    <row r="121" spans="1:29" s="102" customFormat="1" x14ac:dyDescent="0.25">
      <c r="A121" s="125"/>
      <c r="B121" s="125"/>
      <c r="C121" s="125"/>
      <c r="D121" s="125"/>
      <c r="O121" s="125"/>
      <c r="P121" s="125"/>
      <c r="Q121" s="125"/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</row>
    <row r="122" spans="1:29" s="102" customFormat="1" x14ac:dyDescent="0.25">
      <c r="A122" s="125"/>
      <c r="B122" s="125"/>
      <c r="C122" s="125"/>
      <c r="D122" s="125"/>
      <c r="O122" s="125"/>
      <c r="P122" s="125"/>
      <c r="Q122" s="125"/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</row>
    <row r="123" spans="1:29" s="102" customFormat="1" x14ac:dyDescent="0.25">
      <c r="A123" s="125"/>
      <c r="B123" s="125"/>
      <c r="C123" s="125"/>
      <c r="D123" s="125"/>
      <c r="O123" s="125"/>
      <c r="P123" s="125"/>
      <c r="Q123" s="125"/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</row>
    <row r="124" spans="1:29" s="102" customFormat="1" x14ac:dyDescent="0.25">
      <c r="A124" s="125"/>
      <c r="B124" s="125"/>
      <c r="C124" s="125"/>
      <c r="D124" s="125"/>
      <c r="O124" s="125"/>
      <c r="P124" s="125"/>
      <c r="Q124" s="125"/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</row>
    <row r="125" spans="1:29" s="102" customFormat="1" x14ac:dyDescent="0.25">
      <c r="A125" s="125"/>
      <c r="B125" s="125"/>
      <c r="C125" s="125"/>
      <c r="D125" s="125"/>
      <c r="O125" s="125"/>
      <c r="P125" s="125"/>
      <c r="Q125" s="125"/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</row>
    <row r="126" spans="1:29" s="102" customFormat="1" x14ac:dyDescent="0.25">
      <c r="A126" s="125"/>
      <c r="B126" s="125"/>
      <c r="C126" s="125"/>
      <c r="D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</row>
    <row r="127" spans="1:29" s="102" customFormat="1" x14ac:dyDescent="0.25">
      <c r="A127" s="125"/>
      <c r="B127" s="125"/>
      <c r="C127" s="125"/>
      <c r="D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</row>
    <row r="128" spans="1:29" s="102" customFormat="1" x14ac:dyDescent="0.25">
      <c r="A128" s="125"/>
      <c r="B128" s="125"/>
      <c r="C128" s="125"/>
      <c r="D128" s="125"/>
      <c r="O128" s="125"/>
      <c r="P128" s="125"/>
      <c r="Q128" s="125"/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</row>
    <row r="129" spans="1:29" s="102" customFormat="1" x14ac:dyDescent="0.25">
      <c r="A129" s="125"/>
      <c r="B129" s="125"/>
      <c r="C129" s="125"/>
      <c r="D129" s="125"/>
      <c r="O129" s="125"/>
      <c r="P129" s="125"/>
      <c r="Q129" s="125"/>
      <c r="R129" s="125"/>
      <c r="S129" s="125"/>
      <c r="T129" s="125"/>
      <c r="U129" s="125"/>
      <c r="V129" s="125"/>
      <c r="W129" s="125"/>
      <c r="X129" s="125"/>
      <c r="Y129" s="125"/>
      <c r="Z129" s="125"/>
      <c r="AA129" s="125"/>
      <c r="AB129" s="125"/>
      <c r="AC129" s="125"/>
    </row>
    <row r="130" spans="1:29" s="102" customFormat="1" x14ac:dyDescent="0.25">
      <c r="A130" s="125"/>
      <c r="B130" s="125"/>
      <c r="C130" s="125"/>
      <c r="D130" s="125"/>
      <c r="O130" s="125"/>
      <c r="P130" s="125"/>
      <c r="Q130" s="125"/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  <c r="AC130" s="125"/>
    </row>
    <row r="131" spans="1:29" s="102" customFormat="1" x14ac:dyDescent="0.25">
      <c r="A131" s="125"/>
      <c r="B131" s="125"/>
      <c r="C131" s="125"/>
      <c r="D131" s="125"/>
      <c r="O131" s="125"/>
      <c r="P131" s="125"/>
      <c r="Q131" s="125"/>
      <c r="R131" s="125"/>
      <c r="S131" s="125"/>
      <c r="T131" s="125"/>
      <c r="U131" s="125"/>
      <c r="V131" s="125"/>
      <c r="W131" s="125"/>
      <c r="X131" s="125"/>
      <c r="Y131" s="125"/>
      <c r="Z131" s="125"/>
      <c r="AA131" s="125"/>
      <c r="AB131" s="125"/>
      <c r="AC131" s="125"/>
    </row>
    <row r="132" spans="1:29" s="102" customFormat="1" x14ac:dyDescent="0.25">
      <c r="A132" s="125"/>
      <c r="B132" s="125"/>
      <c r="C132" s="125"/>
      <c r="D132" s="125"/>
      <c r="O132" s="125"/>
      <c r="P132" s="125"/>
      <c r="Q132" s="125"/>
      <c r="R132" s="125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</row>
    <row r="133" spans="1:29" s="102" customFormat="1" x14ac:dyDescent="0.25">
      <c r="A133" s="125"/>
      <c r="B133" s="125"/>
      <c r="C133" s="125"/>
      <c r="D133" s="125"/>
      <c r="O133" s="125"/>
      <c r="P133" s="125"/>
      <c r="Q133" s="125"/>
      <c r="R133" s="125"/>
      <c r="S133" s="125"/>
      <c r="T133" s="125"/>
      <c r="U133" s="125"/>
      <c r="V133" s="125"/>
      <c r="W133" s="125"/>
      <c r="X133" s="125"/>
      <c r="Y133" s="125"/>
      <c r="Z133" s="125"/>
      <c r="AA133" s="125"/>
      <c r="AB133" s="125"/>
      <c r="AC133" s="125"/>
    </row>
    <row r="134" spans="1:29" s="102" customFormat="1" x14ac:dyDescent="0.25">
      <c r="A134" s="125"/>
      <c r="B134" s="125"/>
      <c r="C134" s="125"/>
      <c r="D134" s="125"/>
      <c r="O134" s="125"/>
      <c r="P134" s="125"/>
      <c r="Q134" s="125"/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</row>
    <row r="135" spans="1:29" s="102" customFormat="1" x14ac:dyDescent="0.25">
      <c r="A135" s="125"/>
      <c r="B135" s="125"/>
      <c r="C135" s="125"/>
      <c r="D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</row>
    <row r="136" spans="1:29" s="102" customFormat="1" x14ac:dyDescent="0.25">
      <c r="A136" s="125"/>
      <c r="B136" s="125"/>
      <c r="C136" s="125"/>
      <c r="D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</row>
    <row r="137" spans="1:29" s="102" customFormat="1" x14ac:dyDescent="0.25">
      <c r="A137" s="125"/>
      <c r="B137" s="125"/>
      <c r="C137" s="125"/>
      <c r="D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5"/>
    </row>
    <row r="138" spans="1:29" s="102" customFormat="1" x14ac:dyDescent="0.25">
      <c r="A138" s="125"/>
      <c r="B138" s="125"/>
      <c r="C138" s="125"/>
      <c r="D138" s="125"/>
      <c r="O138" s="125"/>
      <c r="P138" s="125"/>
      <c r="Q138" s="125"/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</row>
    <row r="139" spans="1:29" s="102" customFormat="1" x14ac:dyDescent="0.25">
      <c r="A139" s="125"/>
      <c r="B139" s="125"/>
      <c r="C139" s="125"/>
      <c r="D139" s="125"/>
      <c r="O139" s="125"/>
      <c r="P139" s="125"/>
      <c r="Q139" s="125"/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</row>
    <row r="140" spans="1:29" s="102" customFormat="1" x14ac:dyDescent="0.25">
      <c r="A140" s="125"/>
      <c r="B140" s="125"/>
      <c r="C140" s="125"/>
      <c r="D140" s="125"/>
      <c r="O140" s="125"/>
      <c r="P140" s="125"/>
      <c r="Q140" s="125"/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5"/>
    </row>
    <row r="141" spans="1:29" s="102" customFormat="1" x14ac:dyDescent="0.25">
      <c r="A141" s="125"/>
      <c r="B141" s="125"/>
      <c r="C141" s="125"/>
      <c r="D141" s="125"/>
      <c r="O141" s="125"/>
      <c r="P141" s="125"/>
      <c r="Q141" s="125"/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5"/>
    </row>
    <row r="142" spans="1:29" s="102" customFormat="1" x14ac:dyDescent="0.25">
      <c r="A142" s="125"/>
      <c r="B142" s="125"/>
      <c r="C142" s="125"/>
      <c r="D142" s="125"/>
      <c r="O142" s="125"/>
      <c r="P142" s="125"/>
      <c r="Q142" s="125"/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5"/>
    </row>
    <row r="143" spans="1:29" s="102" customFormat="1" x14ac:dyDescent="0.25">
      <c r="A143" s="125"/>
      <c r="B143" s="125"/>
      <c r="C143" s="125"/>
      <c r="D143" s="125"/>
      <c r="O143" s="125"/>
      <c r="P143" s="125"/>
      <c r="Q143" s="125"/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5"/>
    </row>
    <row r="144" spans="1:29" s="102" customFormat="1" x14ac:dyDescent="0.25">
      <c r="A144" s="125"/>
      <c r="B144" s="125"/>
      <c r="C144" s="125"/>
      <c r="D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</row>
    <row r="145" spans="1:29" s="102" customFormat="1" x14ac:dyDescent="0.25">
      <c r="A145" s="125"/>
      <c r="B145" s="125"/>
      <c r="C145" s="125"/>
      <c r="D145" s="125"/>
      <c r="O145" s="125"/>
      <c r="P145" s="125"/>
      <c r="Q145" s="125"/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</row>
    <row r="146" spans="1:29" s="102" customFormat="1" x14ac:dyDescent="0.25">
      <c r="A146" s="125"/>
      <c r="B146" s="125"/>
      <c r="C146" s="125"/>
      <c r="D146" s="125"/>
      <c r="O146" s="125"/>
      <c r="P146" s="125"/>
      <c r="Q146" s="125"/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5"/>
    </row>
    <row r="147" spans="1:29" s="102" customFormat="1" x14ac:dyDescent="0.25">
      <c r="A147" s="125"/>
      <c r="B147" s="125"/>
      <c r="C147" s="125"/>
      <c r="D147" s="125"/>
      <c r="O147" s="125"/>
      <c r="P147" s="125"/>
      <c r="Q147" s="125"/>
      <c r="R147" s="125"/>
      <c r="S147" s="125"/>
      <c r="T147" s="125"/>
      <c r="U147" s="125"/>
      <c r="V147" s="125"/>
      <c r="W147" s="125"/>
      <c r="X147" s="125"/>
      <c r="Y147" s="125"/>
      <c r="Z147" s="125"/>
      <c r="AA147" s="125"/>
      <c r="AB147" s="125"/>
      <c r="AC147" s="125"/>
    </row>
    <row r="148" spans="1:29" s="102" customFormat="1" x14ac:dyDescent="0.25">
      <c r="A148" s="125"/>
      <c r="B148" s="125"/>
      <c r="C148" s="125"/>
      <c r="D148" s="125"/>
      <c r="O148" s="125"/>
      <c r="P148" s="125"/>
      <c r="Q148" s="125"/>
      <c r="R148" s="125"/>
      <c r="S148" s="125"/>
      <c r="T148" s="125"/>
      <c r="U148" s="125"/>
      <c r="V148" s="125"/>
      <c r="W148" s="125"/>
      <c r="X148" s="125"/>
      <c r="Y148" s="125"/>
      <c r="Z148" s="125"/>
      <c r="AA148" s="125"/>
      <c r="AB148" s="125"/>
      <c r="AC148" s="125"/>
    </row>
    <row r="149" spans="1:29" s="102" customFormat="1" x14ac:dyDescent="0.25">
      <c r="A149" s="125"/>
      <c r="B149" s="125"/>
      <c r="C149" s="125"/>
      <c r="D149" s="125"/>
      <c r="O149" s="125"/>
      <c r="P149" s="125"/>
      <c r="Q149" s="125"/>
      <c r="R149" s="125"/>
      <c r="S149" s="125"/>
      <c r="T149" s="125"/>
      <c r="U149" s="125"/>
      <c r="V149" s="125"/>
      <c r="W149" s="125"/>
      <c r="X149" s="125"/>
      <c r="Y149" s="125"/>
      <c r="Z149" s="125"/>
      <c r="AA149" s="125"/>
      <c r="AB149" s="125"/>
      <c r="AC149" s="125"/>
    </row>
    <row r="150" spans="1:29" s="102" customFormat="1" x14ac:dyDescent="0.25">
      <c r="A150" s="125"/>
      <c r="B150" s="125"/>
      <c r="C150" s="125"/>
      <c r="D150" s="125"/>
      <c r="O150" s="125"/>
      <c r="P150" s="125"/>
      <c r="Q150" s="125"/>
      <c r="R150" s="125"/>
      <c r="S150" s="125"/>
      <c r="T150" s="125"/>
      <c r="U150" s="125"/>
      <c r="V150" s="125"/>
      <c r="W150" s="125"/>
      <c r="X150" s="125"/>
      <c r="Y150" s="125"/>
      <c r="Z150" s="125"/>
      <c r="AA150" s="125"/>
      <c r="AB150" s="125"/>
      <c r="AC150" s="125"/>
    </row>
    <row r="151" spans="1:29" s="102" customFormat="1" x14ac:dyDescent="0.25">
      <c r="A151" s="125"/>
      <c r="B151" s="125"/>
      <c r="C151" s="125"/>
      <c r="D151" s="125"/>
      <c r="O151" s="125"/>
      <c r="P151" s="125"/>
      <c r="Q151" s="125"/>
      <c r="R151" s="125"/>
      <c r="S151" s="125"/>
      <c r="T151" s="125"/>
      <c r="U151" s="125"/>
      <c r="V151" s="125"/>
      <c r="W151" s="125"/>
      <c r="X151" s="125"/>
      <c r="Y151" s="125"/>
      <c r="Z151" s="125"/>
      <c r="AA151" s="125"/>
      <c r="AB151" s="125"/>
      <c r="AC151" s="125"/>
    </row>
    <row r="152" spans="1:29" s="102" customFormat="1" x14ac:dyDescent="0.25">
      <c r="A152" s="125"/>
      <c r="B152" s="125"/>
      <c r="C152" s="125"/>
      <c r="D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</row>
    <row r="153" spans="1:29" s="102" customFormat="1" x14ac:dyDescent="0.25">
      <c r="A153" s="125"/>
      <c r="B153" s="125"/>
      <c r="C153" s="125"/>
      <c r="D153" s="125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</row>
    <row r="154" spans="1:29" s="102" customFormat="1" x14ac:dyDescent="0.25">
      <c r="A154" s="125"/>
      <c r="B154" s="125"/>
      <c r="C154" s="125"/>
      <c r="D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5"/>
    </row>
    <row r="155" spans="1:29" s="102" customFormat="1" x14ac:dyDescent="0.25">
      <c r="A155" s="125"/>
      <c r="B155" s="125"/>
      <c r="C155" s="125"/>
      <c r="D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  <c r="AA155" s="125"/>
      <c r="AB155" s="125"/>
      <c r="AC155" s="125"/>
    </row>
    <row r="156" spans="1:29" s="102" customFormat="1" x14ac:dyDescent="0.25">
      <c r="A156" s="125"/>
      <c r="B156" s="125"/>
      <c r="C156" s="125"/>
      <c r="D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</row>
    <row r="157" spans="1:29" s="102" customFormat="1" x14ac:dyDescent="0.25">
      <c r="A157" s="125"/>
      <c r="B157" s="125"/>
      <c r="C157" s="125"/>
      <c r="D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5"/>
    </row>
    <row r="158" spans="1:29" s="102" customFormat="1" x14ac:dyDescent="0.25">
      <c r="A158" s="125"/>
      <c r="B158" s="125"/>
      <c r="C158" s="125"/>
      <c r="D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5"/>
    </row>
    <row r="159" spans="1:29" s="102" customFormat="1" x14ac:dyDescent="0.25">
      <c r="A159" s="125"/>
      <c r="B159" s="125"/>
      <c r="C159" s="125"/>
      <c r="D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5"/>
    </row>
    <row r="160" spans="1:29" s="102" customFormat="1" x14ac:dyDescent="0.25">
      <c r="A160" s="125"/>
      <c r="B160" s="125"/>
      <c r="C160" s="125"/>
      <c r="D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5"/>
    </row>
    <row r="161" spans="1:29" s="102" customFormat="1" x14ac:dyDescent="0.25">
      <c r="A161" s="125"/>
      <c r="B161" s="125"/>
      <c r="C161" s="125"/>
      <c r="D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5"/>
    </row>
    <row r="162" spans="1:29" s="102" customFormat="1" x14ac:dyDescent="0.25">
      <c r="A162" s="125"/>
      <c r="B162" s="125"/>
      <c r="C162" s="125"/>
      <c r="D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5"/>
    </row>
    <row r="163" spans="1:29" s="102" customFormat="1" x14ac:dyDescent="0.25">
      <c r="A163" s="125"/>
      <c r="B163" s="125"/>
      <c r="C163" s="125"/>
      <c r="D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5"/>
    </row>
    <row r="164" spans="1:29" s="102" customFormat="1" x14ac:dyDescent="0.25">
      <c r="A164" s="125"/>
      <c r="B164" s="125"/>
      <c r="C164" s="125"/>
      <c r="D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</row>
    <row r="165" spans="1:29" s="102" customFormat="1" x14ac:dyDescent="0.25">
      <c r="A165" s="125"/>
      <c r="B165" s="125"/>
      <c r="C165" s="125"/>
      <c r="D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</row>
    <row r="166" spans="1:29" s="102" customFormat="1" x14ac:dyDescent="0.25">
      <c r="A166" s="125"/>
      <c r="B166" s="125"/>
      <c r="C166" s="125"/>
      <c r="D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5"/>
    </row>
    <row r="167" spans="1:29" s="102" customFormat="1" x14ac:dyDescent="0.25">
      <c r="A167" s="125"/>
      <c r="B167" s="125"/>
      <c r="C167" s="125"/>
      <c r="D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5"/>
    </row>
    <row r="168" spans="1:29" s="102" customFormat="1" x14ac:dyDescent="0.25">
      <c r="A168" s="125"/>
      <c r="B168" s="125"/>
      <c r="C168" s="125"/>
      <c r="D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</row>
    <row r="169" spans="1:29" s="102" customFormat="1" x14ac:dyDescent="0.25">
      <c r="A169" s="125"/>
      <c r="B169" s="125"/>
      <c r="C169" s="125"/>
      <c r="D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</row>
    <row r="170" spans="1:29" s="102" customFormat="1" x14ac:dyDescent="0.25">
      <c r="A170" s="125"/>
      <c r="B170" s="125"/>
      <c r="C170" s="125"/>
      <c r="D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</row>
    <row r="171" spans="1:29" s="102" customFormat="1" x14ac:dyDescent="0.25">
      <c r="A171" s="125"/>
      <c r="B171" s="125"/>
      <c r="C171" s="125"/>
      <c r="D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</row>
    <row r="172" spans="1:29" s="102" customFormat="1" x14ac:dyDescent="0.25">
      <c r="A172" s="125"/>
      <c r="B172" s="125"/>
      <c r="C172" s="125"/>
      <c r="D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  <c r="AA172" s="125"/>
      <c r="AB172" s="125"/>
      <c r="AC172" s="125"/>
    </row>
    <row r="173" spans="1:29" s="102" customFormat="1" x14ac:dyDescent="0.25">
      <c r="A173" s="125"/>
      <c r="B173" s="125"/>
      <c r="C173" s="125"/>
      <c r="D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5"/>
    </row>
    <row r="174" spans="1:29" s="102" customFormat="1" x14ac:dyDescent="0.25">
      <c r="A174" s="125"/>
      <c r="B174" s="125"/>
      <c r="C174" s="125"/>
      <c r="D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  <c r="AA174" s="125"/>
      <c r="AB174" s="125"/>
      <c r="AC174" s="125"/>
    </row>
    <row r="175" spans="1:29" s="102" customFormat="1" x14ac:dyDescent="0.25">
      <c r="A175" s="125"/>
      <c r="B175" s="125"/>
      <c r="C175" s="125"/>
      <c r="D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5"/>
    </row>
    <row r="176" spans="1:29" s="102" customFormat="1" x14ac:dyDescent="0.25">
      <c r="A176" s="125"/>
      <c r="B176" s="125"/>
      <c r="C176" s="125"/>
      <c r="D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5"/>
    </row>
    <row r="177" spans="1:29" s="102" customFormat="1" x14ac:dyDescent="0.25">
      <c r="A177" s="125"/>
      <c r="B177" s="125"/>
      <c r="C177" s="125"/>
      <c r="D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5"/>
    </row>
    <row r="178" spans="1:29" s="102" customFormat="1" x14ac:dyDescent="0.25">
      <c r="A178" s="125"/>
      <c r="B178" s="125"/>
      <c r="C178" s="125"/>
      <c r="D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  <c r="AA178" s="125"/>
      <c r="AB178" s="125"/>
      <c r="AC178" s="125"/>
    </row>
    <row r="179" spans="1:29" s="102" customFormat="1" x14ac:dyDescent="0.25">
      <c r="A179" s="125"/>
      <c r="B179" s="125"/>
      <c r="C179" s="125"/>
      <c r="D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5"/>
    </row>
    <row r="180" spans="1:29" s="102" customFormat="1" x14ac:dyDescent="0.25">
      <c r="A180" s="125"/>
      <c r="B180" s="125"/>
      <c r="C180" s="125"/>
      <c r="D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</row>
    <row r="181" spans="1:29" s="102" customFormat="1" x14ac:dyDescent="0.25">
      <c r="A181" s="125"/>
      <c r="B181" s="125"/>
      <c r="C181" s="125"/>
      <c r="D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5"/>
    </row>
    <row r="182" spans="1:29" s="102" customFormat="1" x14ac:dyDescent="0.25">
      <c r="A182" s="125"/>
      <c r="B182" s="125"/>
      <c r="C182" s="125"/>
      <c r="D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</row>
    <row r="183" spans="1:29" s="102" customFormat="1" x14ac:dyDescent="0.25">
      <c r="A183" s="125"/>
      <c r="B183" s="125"/>
      <c r="C183" s="125"/>
      <c r="D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</row>
    <row r="184" spans="1:29" s="102" customFormat="1" x14ac:dyDescent="0.25">
      <c r="A184" s="125"/>
      <c r="B184" s="125"/>
      <c r="C184" s="125"/>
      <c r="D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5"/>
    </row>
    <row r="185" spans="1:29" s="102" customFormat="1" x14ac:dyDescent="0.25">
      <c r="A185" s="125"/>
      <c r="B185" s="125"/>
      <c r="C185" s="125"/>
      <c r="D185" s="125"/>
      <c r="O185" s="125"/>
      <c r="P185" s="125"/>
      <c r="Q185" s="125"/>
      <c r="R185" s="125"/>
      <c r="S185" s="125"/>
      <c r="T185" s="125"/>
      <c r="U185" s="125"/>
      <c r="V185" s="125"/>
      <c r="W185" s="125"/>
      <c r="X185" s="125"/>
      <c r="Y185" s="125"/>
      <c r="Z185" s="125"/>
      <c r="AA185" s="125"/>
      <c r="AB185" s="125"/>
      <c r="AC185" s="125"/>
    </row>
    <row r="186" spans="1:29" s="102" customFormat="1" x14ac:dyDescent="0.25">
      <c r="A186" s="125"/>
      <c r="B186" s="125"/>
      <c r="C186" s="125"/>
      <c r="D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</row>
    <row r="187" spans="1:29" s="102" customFormat="1" x14ac:dyDescent="0.25">
      <c r="A187" s="125"/>
      <c r="B187" s="125"/>
      <c r="C187" s="125"/>
      <c r="D187" s="125"/>
      <c r="O187" s="125"/>
      <c r="P187" s="125"/>
      <c r="Q187" s="125"/>
      <c r="R187" s="125"/>
      <c r="S187" s="125"/>
      <c r="T187" s="125"/>
      <c r="U187" s="125"/>
      <c r="V187" s="125"/>
      <c r="W187" s="125"/>
      <c r="X187" s="125"/>
      <c r="Y187" s="125"/>
      <c r="Z187" s="125"/>
      <c r="AA187" s="125"/>
      <c r="AB187" s="125"/>
      <c r="AC187" s="125"/>
    </row>
    <row r="188" spans="1:29" s="102" customFormat="1" x14ac:dyDescent="0.25">
      <c r="A188" s="125"/>
      <c r="B188" s="125"/>
      <c r="C188" s="125"/>
      <c r="D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  <c r="Z188" s="125"/>
      <c r="AA188" s="125"/>
      <c r="AB188" s="125"/>
      <c r="AC188" s="125"/>
    </row>
    <row r="189" spans="1:29" s="102" customFormat="1" x14ac:dyDescent="0.25">
      <c r="A189" s="125"/>
      <c r="B189" s="125"/>
      <c r="C189" s="125"/>
      <c r="D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  <c r="AA189" s="125"/>
      <c r="AB189" s="125"/>
      <c r="AC189" s="125"/>
    </row>
    <row r="190" spans="1:29" s="102" customFormat="1" x14ac:dyDescent="0.25">
      <c r="A190" s="125"/>
      <c r="B190" s="125"/>
      <c r="C190" s="125"/>
      <c r="D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125"/>
    </row>
    <row r="191" spans="1:29" s="102" customFormat="1" x14ac:dyDescent="0.25">
      <c r="A191" s="125"/>
      <c r="B191" s="125"/>
      <c r="C191" s="125"/>
      <c r="D191" s="125"/>
      <c r="O191" s="125"/>
      <c r="P191" s="125"/>
      <c r="Q191" s="125"/>
      <c r="R191" s="125"/>
      <c r="S191" s="125"/>
      <c r="T191" s="125"/>
      <c r="U191" s="125"/>
      <c r="V191" s="125"/>
      <c r="W191" s="125"/>
      <c r="X191" s="125"/>
      <c r="Y191" s="125"/>
      <c r="Z191" s="125"/>
      <c r="AA191" s="125"/>
      <c r="AB191" s="125"/>
      <c r="AC191" s="125"/>
    </row>
    <row r="192" spans="1:29" s="102" customFormat="1" x14ac:dyDescent="0.25">
      <c r="A192" s="125"/>
      <c r="B192" s="125"/>
      <c r="C192" s="125"/>
      <c r="D192" s="125"/>
      <c r="O192" s="125"/>
      <c r="P192" s="125"/>
      <c r="Q192" s="125"/>
      <c r="R192" s="125"/>
      <c r="S192" s="125"/>
      <c r="T192" s="125"/>
      <c r="U192" s="125"/>
      <c r="V192" s="125"/>
      <c r="W192" s="125"/>
      <c r="X192" s="125"/>
      <c r="Y192" s="125"/>
      <c r="Z192" s="125"/>
      <c r="AA192" s="125"/>
      <c r="AB192" s="125"/>
      <c r="AC192" s="125"/>
    </row>
    <row r="193" spans="1:29" s="102" customFormat="1" x14ac:dyDescent="0.25">
      <c r="A193" s="125"/>
      <c r="B193" s="125"/>
      <c r="C193" s="125"/>
      <c r="D193" s="125"/>
      <c r="O193" s="125"/>
      <c r="P193" s="125"/>
      <c r="Q193" s="125"/>
      <c r="R193" s="125"/>
      <c r="S193" s="125"/>
      <c r="T193" s="125"/>
      <c r="U193" s="125"/>
      <c r="V193" s="125"/>
      <c r="W193" s="125"/>
      <c r="X193" s="125"/>
      <c r="Y193" s="125"/>
      <c r="Z193" s="125"/>
      <c r="AA193" s="125"/>
      <c r="AB193" s="125"/>
      <c r="AC193" s="125"/>
    </row>
    <row r="194" spans="1:29" s="102" customFormat="1" x14ac:dyDescent="0.25">
      <c r="A194" s="125"/>
      <c r="B194" s="125"/>
      <c r="C194" s="125"/>
      <c r="D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5"/>
    </row>
    <row r="195" spans="1:29" s="102" customFormat="1" x14ac:dyDescent="0.25">
      <c r="A195" s="125"/>
      <c r="B195" s="125"/>
      <c r="C195" s="125"/>
      <c r="D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  <c r="AA195" s="125"/>
      <c r="AB195" s="125"/>
      <c r="AC195" s="125"/>
    </row>
    <row r="196" spans="1:29" s="102" customFormat="1" x14ac:dyDescent="0.25">
      <c r="A196" s="125"/>
      <c r="B196" s="125"/>
      <c r="C196" s="125"/>
      <c r="D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  <c r="AA196" s="125"/>
      <c r="AB196" s="125"/>
      <c r="AC196" s="125"/>
    </row>
    <row r="197" spans="1:29" s="102" customFormat="1" x14ac:dyDescent="0.25">
      <c r="A197" s="125"/>
      <c r="B197" s="125"/>
      <c r="C197" s="125"/>
      <c r="D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5"/>
    </row>
    <row r="198" spans="1:29" s="102" customFormat="1" x14ac:dyDescent="0.25">
      <c r="A198" s="125"/>
      <c r="B198" s="125"/>
      <c r="C198" s="125"/>
      <c r="D198" s="125"/>
      <c r="O198" s="125"/>
      <c r="P198" s="125"/>
      <c r="Q198" s="125"/>
      <c r="R198" s="125"/>
      <c r="S198" s="125"/>
      <c r="T198" s="125"/>
      <c r="U198" s="125"/>
      <c r="V198" s="125"/>
      <c r="W198" s="125"/>
      <c r="X198" s="125"/>
      <c r="Y198" s="125"/>
      <c r="Z198" s="125"/>
      <c r="AA198" s="125"/>
      <c r="AB198" s="125"/>
      <c r="AC198" s="125"/>
    </row>
    <row r="199" spans="1:29" s="102" customFormat="1" x14ac:dyDescent="0.25">
      <c r="A199" s="125"/>
      <c r="B199" s="125"/>
      <c r="C199" s="125"/>
      <c r="D199" s="125"/>
      <c r="O199" s="125"/>
      <c r="P199" s="125"/>
      <c r="Q199" s="125"/>
      <c r="R199" s="125"/>
      <c r="S199" s="125"/>
      <c r="T199" s="125"/>
      <c r="U199" s="125"/>
      <c r="V199" s="125"/>
      <c r="W199" s="125"/>
      <c r="X199" s="125"/>
      <c r="Y199" s="125"/>
      <c r="Z199" s="125"/>
      <c r="AA199" s="125"/>
      <c r="AB199" s="125"/>
      <c r="AC199" s="125"/>
    </row>
    <row r="200" spans="1:29" s="102" customFormat="1" x14ac:dyDescent="0.25">
      <c r="A200" s="125"/>
      <c r="B200" s="125"/>
      <c r="C200" s="125"/>
      <c r="D200" s="125"/>
      <c r="O200" s="125"/>
      <c r="P200" s="125"/>
      <c r="Q200" s="125"/>
      <c r="R200" s="125"/>
      <c r="S200" s="125"/>
      <c r="T200" s="125"/>
      <c r="U200" s="125"/>
      <c r="V200" s="125"/>
      <c r="W200" s="125"/>
      <c r="X200" s="125"/>
      <c r="Y200" s="125"/>
      <c r="Z200" s="125"/>
      <c r="AA200" s="125"/>
      <c r="AB200" s="125"/>
      <c r="AC200" s="125"/>
    </row>
    <row r="201" spans="1:29" s="102" customFormat="1" x14ac:dyDescent="0.25">
      <c r="A201" s="125"/>
      <c r="B201" s="125"/>
      <c r="C201" s="125"/>
      <c r="D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  <c r="Z201" s="125"/>
      <c r="AA201" s="125"/>
      <c r="AB201" s="125"/>
      <c r="AC201" s="125"/>
    </row>
    <row r="202" spans="1:29" s="102" customFormat="1" x14ac:dyDescent="0.25">
      <c r="A202" s="125"/>
      <c r="B202" s="125"/>
      <c r="C202" s="125"/>
      <c r="D202" s="125"/>
      <c r="O202" s="125"/>
      <c r="P202" s="125"/>
      <c r="Q202" s="125"/>
      <c r="R202" s="125"/>
      <c r="S202" s="125"/>
      <c r="T202" s="125"/>
      <c r="U202" s="125"/>
      <c r="V202" s="125"/>
      <c r="W202" s="125"/>
      <c r="X202" s="125"/>
      <c r="Y202" s="125"/>
      <c r="Z202" s="125"/>
      <c r="AA202" s="125"/>
      <c r="AB202" s="125"/>
      <c r="AC202" s="125"/>
    </row>
    <row r="203" spans="1:29" s="102" customFormat="1" x14ac:dyDescent="0.25">
      <c r="A203" s="125"/>
      <c r="B203" s="125"/>
      <c r="C203" s="125"/>
      <c r="D203" s="125"/>
      <c r="O203" s="125"/>
      <c r="P203" s="125"/>
      <c r="Q203" s="125"/>
      <c r="R203" s="125"/>
      <c r="S203" s="125"/>
      <c r="T203" s="125"/>
      <c r="U203" s="125"/>
      <c r="V203" s="125"/>
      <c r="W203" s="125"/>
      <c r="X203" s="125"/>
      <c r="Y203" s="125"/>
      <c r="Z203" s="125"/>
      <c r="AA203" s="125"/>
      <c r="AB203" s="125"/>
      <c r="AC203" s="125"/>
    </row>
    <row r="204" spans="1:29" s="102" customFormat="1" x14ac:dyDescent="0.25">
      <c r="A204" s="125"/>
      <c r="B204" s="125"/>
      <c r="C204" s="125"/>
      <c r="D204" s="125"/>
      <c r="O204" s="125"/>
      <c r="P204" s="125"/>
      <c r="Q204" s="125"/>
      <c r="R204" s="125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</row>
    <row r="205" spans="1:29" s="102" customFormat="1" x14ac:dyDescent="0.25">
      <c r="A205" s="125"/>
      <c r="B205" s="125"/>
      <c r="C205" s="125"/>
      <c r="D205" s="125"/>
      <c r="O205" s="125"/>
      <c r="P205" s="125"/>
      <c r="Q205" s="125"/>
      <c r="R205" s="125"/>
      <c r="S205" s="125"/>
      <c r="T205" s="125"/>
      <c r="U205" s="125"/>
      <c r="V205" s="125"/>
      <c r="W205" s="125"/>
      <c r="X205" s="125"/>
      <c r="Y205" s="125"/>
      <c r="Z205" s="125"/>
      <c r="AA205" s="125"/>
      <c r="AB205" s="125"/>
      <c r="AC205" s="125"/>
    </row>
    <row r="206" spans="1:29" s="102" customFormat="1" x14ac:dyDescent="0.25">
      <c r="A206" s="125"/>
      <c r="B206" s="125"/>
      <c r="C206" s="125"/>
      <c r="D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  <c r="Z206" s="125"/>
      <c r="AA206" s="125"/>
      <c r="AB206" s="125"/>
      <c r="AC206" s="125"/>
    </row>
    <row r="207" spans="1:29" s="102" customFormat="1" x14ac:dyDescent="0.25">
      <c r="A207" s="125"/>
      <c r="B207" s="125"/>
      <c r="C207" s="125"/>
      <c r="D207" s="125"/>
      <c r="O207" s="125"/>
      <c r="P207" s="125"/>
      <c r="Q207" s="125"/>
      <c r="R207" s="125"/>
      <c r="S207" s="125"/>
      <c r="T207" s="125"/>
      <c r="U207" s="125"/>
      <c r="V207" s="125"/>
      <c r="W207" s="125"/>
      <c r="X207" s="125"/>
      <c r="Y207" s="125"/>
      <c r="Z207" s="125"/>
      <c r="AA207" s="125"/>
      <c r="AB207" s="125"/>
      <c r="AC207" s="125"/>
    </row>
    <row r="208" spans="1:29" s="102" customFormat="1" x14ac:dyDescent="0.25">
      <c r="A208" s="125"/>
      <c r="B208" s="125"/>
      <c r="C208" s="125"/>
      <c r="D208" s="125"/>
      <c r="O208" s="125"/>
      <c r="P208" s="125"/>
      <c r="Q208" s="125"/>
      <c r="R208" s="125"/>
      <c r="S208" s="125"/>
      <c r="T208" s="125"/>
      <c r="U208" s="125"/>
      <c r="V208" s="125"/>
      <c r="W208" s="125"/>
      <c r="X208" s="125"/>
      <c r="Y208" s="125"/>
      <c r="Z208" s="125"/>
      <c r="AA208" s="125"/>
      <c r="AB208" s="125"/>
      <c r="AC208" s="125"/>
    </row>
    <row r="209" spans="1:29" s="102" customFormat="1" x14ac:dyDescent="0.25">
      <c r="A209" s="125"/>
      <c r="B209" s="125"/>
      <c r="C209" s="125"/>
      <c r="D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  <c r="AC209" s="125"/>
    </row>
    <row r="210" spans="1:29" s="102" customFormat="1" x14ac:dyDescent="0.25">
      <c r="A210" s="125"/>
      <c r="B210" s="125"/>
      <c r="C210" s="125"/>
      <c r="D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  <c r="AA210" s="125"/>
      <c r="AB210" s="125"/>
      <c r="AC210" s="125"/>
    </row>
    <row r="211" spans="1:29" s="102" customFormat="1" x14ac:dyDescent="0.25">
      <c r="A211" s="125"/>
      <c r="B211" s="125"/>
      <c r="C211" s="125"/>
      <c r="D211" s="125"/>
      <c r="O211" s="125"/>
      <c r="P211" s="125"/>
      <c r="Q211" s="125"/>
      <c r="R211" s="125"/>
      <c r="S211" s="125"/>
      <c r="T211" s="125"/>
      <c r="U211" s="125"/>
      <c r="V211" s="125"/>
      <c r="W211" s="125"/>
      <c r="X211" s="125"/>
      <c r="Y211" s="125"/>
      <c r="Z211" s="125"/>
      <c r="AA211" s="125"/>
      <c r="AB211" s="125"/>
      <c r="AC211" s="125"/>
    </row>
    <row r="212" spans="1:29" s="102" customFormat="1" x14ac:dyDescent="0.25">
      <c r="A212" s="125"/>
      <c r="B212" s="125"/>
      <c r="C212" s="125"/>
      <c r="D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  <c r="Z212" s="125"/>
      <c r="AA212" s="125"/>
      <c r="AB212" s="125"/>
      <c r="AC212" s="125"/>
    </row>
    <row r="213" spans="1:29" s="102" customFormat="1" x14ac:dyDescent="0.25">
      <c r="A213" s="125"/>
      <c r="B213" s="125"/>
      <c r="C213" s="125"/>
      <c r="D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125"/>
      <c r="AC213" s="125"/>
    </row>
    <row r="214" spans="1:29" s="102" customFormat="1" x14ac:dyDescent="0.25">
      <c r="A214" s="125"/>
      <c r="B214" s="125"/>
      <c r="C214" s="125"/>
      <c r="D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5"/>
    </row>
    <row r="215" spans="1:29" s="102" customFormat="1" x14ac:dyDescent="0.25">
      <c r="A215" s="125"/>
      <c r="B215" s="125"/>
      <c r="C215" s="125"/>
      <c r="D215" s="125"/>
      <c r="O215" s="125"/>
      <c r="P215" s="125"/>
      <c r="Q215" s="125"/>
      <c r="R215" s="125"/>
      <c r="S215" s="125"/>
      <c r="T215" s="125"/>
      <c r="U215" s="125"/>
      <c r="V215" s="125"/>
      <c r="W215" s="125"/>
      <c r="X215" s="125"/>
      <c r="Y215" s="125"/>
      <c r="Z215" s="125"/>
      <c r="AA215" s="125"/>
      <c r="AB215" s="125"/>
      <c r="AC215" s="125"/>
    </row>
    <row r="216" spans="1:29" s="102" customFormat="1" x14ac:dyDescent="0.25">
      <c r="A216" s="125"/>
      <c r="B216" s="125"/>
      <c r="C216" s="125"/>
      <c r="D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125"/>
      <c r="AC216" s="125"/>
    </row>
    <row r="217" spans="1:29" s="102" customFormat="1" x14ac:dyDescent="0.25">
      <c r="A217" s="125"/>
      <c r="B217" s="125"/>
      <c r="C217" s="125"/>
      <c r="D217" s="125"/>
      <c r="O217" s="125"/>
      <c r="P217" s="125"/>
      <c r="Q217" s="125"/>
      <c r="R217" s="125"/>
      <c r="S217" s="125"/>
      <c r="T217" s="125"/>
      <c r="U217" s="125"/>
      <c r="V217" s="125"/>
      <c r="W217" s="125"/>
      <c r="X217" s="125"/>
      <c r="Y217" s="125"/>
      <c r="Z217" s="125"/>
      <c r="AA217" s="125"/>
      <c r="AB217" s="125"/>
      <c r="AC217" s="125"/>
    </row>
    <row r="218" spans="1:29" s="102" customFormat="1" x14ac:dyDescent="0.25">
      <c r="A218" s="125"/>
      <c r="B218" s="124"/>
      <c r="C218" s="125"/>
      <c r="D218" s="125"/>
      <c r="O218" s="125"/>
      <c r="P218" s="125"/>
      <c r="Q218" s="125"/>
      <c r="R218" s="125"/>
      <c r="S218" s="125"/>
      <c r="T218" s="125"/>
      <c r="U218" s="125"/>
      <c r="V218" s="125"/>
      <c r="W218" s="125"/>
      <c r="X218" s="125"/>
      <c r="Y218" s="125"/>
      <c r="Z218" s="125"/>
      <c r="AA218" s="125"/>
      <c r="AB218" s="125"/>
      <c r="AC218" s="125"/>
    </row>
  </sheetData>
  <sheetProtection algorithmName="SHA-512" hashValue="aWW25+8agXac1ipuy0jUWbQd1QQ0HcWzvUm1LQHGPiB3HrDE3T9MgTCzndHopVEEbfYIPKc4+M2Ev+BMVmrAag==" saltValue="NdQe7J0KYL7W6RhHoK1cUA==" spinCount="100000" sheet="1" formatColumns="0"/>
  <mergeCells count="6">
    <mergeCell ref="H27:N27"/>
    <mergeCell ref="K10:N14"/>
    <mergeCell ref="H23:N23"/>
    <mergeCell ref="H24:N24"/>
    <mergeCell ref="H25:N25"/>
    <mergeCell ref="H26:N26"/>
  </mergeCells>
  <dataValidations disablePrompts="1" count="2">
    <dataValidation type="list" allowBlank="1" showInputMessage="1" showErrorMessage="1" sqref="H13" xr:uid="{00000000-0002-0000-0300-000000000000}">
      <formula1>$AA$15:$AA$17</formula1>
    </dataValidation>
    <dataValidation type="list" allowBlank="1" showInputMessage="1" showErrorMessage="1" sqref="E12" xr:uid="{00000000-0002-0000-0300-000001000000}">
      <formula1>$AA$10:$AA$11</formula1>
    </dataValidation>
  </dataValidations>
  <pageMargins left="0.7" right="0.7" top="0.75" bottom="0.75" header="0.3" footer="0.3"/>
  <pageSetup orientation="portrait" r:id="rId1"/>
  <headerFooter>
    <oddHeader>&amp;L&amp;"arial"&amp;10&amp;K737373ADNOC Classification: Internal&amp;1#</oddHead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General Instructions</vt:lpstr>
      <vt:lpstr>Below 200 M USD</vt:lpstr>
      <vt:lpstr>Above 200 M USD</vt:lpstr>
      <vt:lpstr>Company Specific ICV</vt:lpstr>
      <vt:lpstr>'Below 200 M USD'!Print_Area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Gopalakrishnan Gopakumar (ADNOC - GP)</cp:lastModifiedBy>
  <cp:lastPrinted>2018-08-15T08:04:35Z</cp:lastPrinted>
  <dcterms:created xsi:type="dcterms:W3CDTF">2018-04-20T20:45:48Z</dcterms:created>
  <dcterms:modified xsi:type="dcterms:W3CDTF">2022-01-24T11:58:21Z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11922da-9067-4dbd-8d25-c43985959204_Enabled">
    <vt:lpwstr>true</vt:lpwstr>
  </property>
  <property fmtid="{D5CDD505-2E9C-101B-9397-08002B2CF9AE}" pid="3" name="MSIP_Label_711922da-9067-4dbd-8d25-c43985959204_SetDate">
    <vt:lpwstr>2022-01-24T11:57:48Z</vt:lpwstr>
  </property>
  <property fmtid="{D5CDD505-2E9C-101B-9397-08002B2CF9AE}" pid="4" name="MSIP_Label_711922da-9067-4dbd-8d25-c43985959204_Method">
    <vt:lpwstr>Standard</vt:lpwstr>
  </property>
  <property fmtid="{D5CDD505-2E9C-101B-9397-08002B2CF9AE}" pid="5" name="MSIP_Label_711922da-9067-4dbd-8d25-c43985959204_Name">
    <vt:lpwstr>General</vt:lpwstr>
  </property>
  <property fmtid="{D5CDD505-2E9C-101B-9397-08002B2CF9AE}" pid="6" name="MSIP_Label_711922da-9067-4dbd-8d25-c43985959204_SiteId">
    <vt:lpwstr>74892fe7-b6cb-43e7-912b-52194d3fd7c8</vt:lpwstr>
  </property>
  <property fmtid="{D5CDD505-2E9C-101B-9397-08002B2CF9AE}" pid="7" name="MSIP_Label_711922da-9067-4dbd-8d25-c43985959204_ActionId">
    <vt:lpwstr>7dcd8003-eb8f-4198-a4f4-754300a56b20</vt:lpwstr>
  </property>
  <property fmtid="{D5CDD505-2E9C-101B-9397-08002B2CF9AE}" pid="8" name="MSIP_Label_711922da-9067-4dbd-8d25-c43985959204_ContentBits">
    <vt:lpwstr>1</vt:lpwstr>
  </property>
</Properties>
</file>