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dnocmpsa-my.sharepoint.com/personal/ggopakumar_adnoc_ae/Documents/Desktop/Local Content/ICV Website documents/ICV Implementation Guidelines/Guidelines/"/>
    </mc:Choice>
  </mc:AlternateContent>
  <xr:revisionPtr revIDLastSave="21" documentId="8_{26686FFF-8701-4A6E-98FB-AF30A557A3F5}" xr6:coauthVersionLast="47" xr6:coauthVersionMax="47" xr10:uidLastSave="{533EB558-2E91-45CC-B5E8-196542A0DDD0}"/>
  <bookViews>
    <workbookView xWindow="-108" yWindow="-108" windowWidth="23256" windowHeight="12576" xr2:uid="{00000000-000D-0000-FFFF-FFFF00000000}"/>
  </bookViews>
  <sheets>
    <sheet name="Company Specific ICV Imp Plan" sheetId="1" r:id="rId1"/>
    <sheet name="Agreement Specifc ICV Imp Plan" sheetId="2" r:id="rId2"/>
  </sheets>
  <definedNames>
    <definedName name="_xlnm.Print_Area" localSheetId="1">'Agreement Specifc ICV Imp Plan'!$B$1:$K$21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9" i="2" l="1"/>
  <c r="K20" i="2"/>
  <c r="K22" i="2"/>
  <c r="H27" i="2"/>
  <c r="D27" i="2"/>
  <c r="J26" i="2"/>
  <c r="H26" i="2"/>
  <c r="E26" i="2"/>
  <c r="K26" i="2" s="1"/>
  <c r="J25" i="2"/>
  <c r="H25" i="2"/>
  <c r="E25" i="2"/>
  <c r="K25" i="2" s="1"/>
  <c r="J24" i="2"/>
  <c r="H24" i="2"/>
  <c r="E24" i="2"/>
  <c r="K24" i="2" s="1"/>
  <c r="J23" i="2"/>
  <c r="H23" i="2"/>
  <c r="E23" i="2"/>
  <c r="K23" i="2" s="1"/>
  <c r="J22" i="2"/>
  <c r="H22" i="2"/>
  <c r="E22" i="2"/>
  <c r="J21" i="2"/>
  <c r="H21" i="2"/>
  <c r="E21" i="2"/>
  <c r="K21" i="2" s="1"/>
  <c r="J20" i="2"/>
  <c r="E20" i="2"/>
  <c r="J19" i="2"/>
  <c r="E19" i="2"/>
  <c r="J18" i="2"/>
  <c r="E18" i="2"/>
  <c r="K18" i="2" s="1"/>
  <c r="J17" i="2"/>
  <c r="J27" i="2" s="1"/>
  <c r="E17" i="2"/>
  <c r="C28" i="1"/>
  <c r="K27" i="1"/>
  <c r="I27" i="1"/>
  <c r="G27" i="1"/>
  <c r="J27" i="1" s="1"/>
  <c r="D27" i="1"/>
  <c r="H27" i="1" s="1"/>
  <c r="K26" i="1"/>
  <c r="J26" i="1"/>
  <c r="I26" i="1"/>
  <c r="G26" i="1"/>
  <c r="D26" i="1"/>
  <c r="H26" i="1" s="1"/>
  <c r="K25" i="1"/>
  <c r="I25" i="1"/>
  <c r="G25" i="1"/>
  <c r="J25" i="1" s="1"/>
  <c r="D25" i="1"/>
  <c r="H25" i="1" s="1"/>
  <c r="K24" i="1"/>
  <c r="J24" i="1"/>
  <c r="I24" i="1"/>
  <c r="G24" i="1"/>
  <c r="D24" i="1"/>
  <c r="H24" i="1" s="1"/>
  <c r="I23" i="1"/>
  <c r="G23" i="1"/>
  <c r="J23" i="1" s="1"/>
  <c r="D23" i="1"/>
  <c r="H23" i="1" s="1"/>
  <c r="K22" i="1"/>
  <c r="J22" i="1"/>
  <c r="I22" i="1"/>
  <c r="G22" i="1"/>
  <c r="D22" i="1"/>
  <c r="H22" i="1" s="1"/>
  <c r="K21" i="1"/>
  <c r="I21" i="1"/>
  <c r="G21" i="1"/>
  <c r="J21" i="1" s="1"/>
  <c r="D21" i="1"/>
  <c r="H21" i="1" s="1"/>
  <c r="K20" i="1"/>
  <c r="J20" i="1"/>
  <c r="I20" i="1"/>
  <c r="G20" i="1"/>
  <c r="D20" i="1"/>
  <c r="H20" i="1" s="1"/>
  <c r="K19" i="1"/>
  <c r="I19" i="1"/>
  <c r="G19" i="1"/>
  <c r="J19" i="1" s="1"/>
  <c r="D19" i="1"/>
  <c r="H19" i="1" s="1"/>
  <c r="K18" i="1"/>
  <c r="J18" i="1"/>
  <c r="H18" i="1"/>
  <c r="G18" i="1"/>
  <c r="D18" i="1"/>
  <c r="D28" i="1" s="1"/>
  <c r="F17" i="1"/>
  <c r="E17" i="1"/>
  <c r="K23" i="1" s="1"/>
  <c r="E27" i="2" l="1"/>
  <c r="F17" i="2"/>
  <c r="F18" i="2" s="1"/>
  <c r="F19" i="2" s="1"/>
  <c r="F20" i="2" s="1"/>
  <c r="F21" i="2" s="1"/>
  <c r="F22" i="2" s="1"/>
  <c r="F23" i="2" s="1"/>
  <c r="F24" i="2" s="1"/>
  <c r="F25" i="2" s="1"/>
  <c r="F26" i="2" s="1"/>
  <c r="J28" i="1"/>
  <c r="K17" i="2"/>
  <c r="L17" i="2" s="1"/>
  <c r="L18" i="2" s="1"/>
  <c r="L19" i="2" s="1"/>
  <c r="L20" i="2" s="1"/>
  <c r="L21" i="2" s="1"/>
  <c r="L22" i="2" s="1"/>
  <c r="L23" i="2" s="1"/>
  <c r="L24" i="2" s="1"/>
  <c r="L25" i="2" s="1"/>
  <c r="L26" i="2" s="1"/>
</calcChain>
</file>

<file path=xl/sharedStrings.xml><?xml version="1.0" encoding="utf-8"?>
<sst xmlns="http://schemas.openxmlformats.org/spreadsheetml/2006/main" count="44" uniqueCount="30">
  <si>
    <t>Plan</t>
  </si>
  <si>
    <t>Actual</t>
  </si>
  <si>
    <t>Total to be paid</t>
  </si>
  <si>
    <t xml:space="preserve">ICV PAYMENT CALCULATION </t>
  </si>
  <si>
    <t>Agreement Number -</t>
  </si>
  <si>
    <t>Agreement Description</t>
  </si>
  <si>
    <t xml:space="preserve">Contractor Name - </t>
  </si>
  <si>
    <t>ICV Certificate score(%)</t>
  </si>
  <si>
    <t>Duration (Years)</t>
  </si>
  <si>
    <t>Agreement Year Completion</t>
  </si>
  <si>
    <t xml:space="preserve">Gross Invoice Amount in the Year </t>
  </si>
  <si>
    <t>Max ICV Payment</t>
  </si>
  <si>
    <t>ICV payment due for the year</t>
  </si>
  <si>
    <t>Held</t>
  </si>
  <si>
    <t>Held to be Released</t>
  </si>
  <si>
    <t>Cum Max ICV Payment</t>
  </si>
  <si>
    <t>ICV Plan %</t>
  </si>
  <si>
    <t>ICV Actual %</t>
  </si>
  <si>
    <t>Cumulative Due (Refer Note below)</t>
  </si>
  <si>
    <t>TOTAL</t>
  </si>
  <si>
    <t>NOTE - PLEASE FILL ONLY THE NON-SHADED CELLS</t>
  </si>
  <si>
    <t>Contract Value</t>
  </si>
  <si>
    <t>CURRENCY</t>
  </si>
  <si>
    <t>COMPANY SPECIFIC ICV IMPROVEMENT PLAN</t>
  </si>
  <si>
    <t>AGREEMENT SPECIFIC ICV IMPROVEMENT PLAN</t>
  </si>
  <si>
    <t xml:space="preserve">Contract Value </t>
  </si>
  <si>
    <t xml:space="preserve"> </t>
  </si>
  <si>
    <t>Currency</t>
  </si>
  <si>
    <t xml:space="preserve">  </t>
  </si>
  <si>
    <t>THIS TEMPLATE IS ONLY FOR GUIDANCE. THE FINAL ICV PAYMENT SHALL BE CALCULATED AND RELEASED AS PER THE PROVISIONS IN THE AGREEMENT.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</si>
</sst>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42">
    <xf numFmtId="0" fontId="0" fillId="0" borderId="0" xfId="0"/>
    <xf numFmtId="0" fontId="0" fillId="0" borderId="0" xfId="0" applyProtection="1"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Protection="1">
      <protection hidden="1"/>
    </xf>
    <xf numFmtId="0" fontId="1" fillId="3" borderId="1" xfId="0" applyFont="1" applyFill="1" applyBorder="1" applyProtection="1">
      <protection hidden="1"/>
    </xf>
    <xf numFmtId="0" fontId="0" fillId="3" borderId="2" xfId="0" applyFill="1" applyBorder="1" applyAlignment="1" applyProtection="1">
      <alignment horizontal="center"/>
      <protection hidden="1"/>
    </xf>
    <xf numFmtId="0" fontId="0" fillId="0" borderId="1" xfId="0" applyBorder="1" applyProtection="1"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1" fillId="3" borderId="4" xfId="0" applyFont="1" applyFill="1" applyBorder="1" applyProtection="1">
      <protection hidden="1"/>
    </xf>
    <xf numFmtId="0" fontId="0" fillId="3" borderId="5" xfId="0" applyFill="1" applyBorder="1" applyProtection="1">
      <protection hidden="1"/>
    </xf>
    <xf numFmtId="0" fontId="0" fillId="3" borderId="6" xfId="0" applyFill="1" applyBorder="1" applyProtection="1">
      <protection hidden="1"/>
    </xf>
    <xf numFmtId="0" fontId="0" fillId="0" borderId="0" xfId="0" applyProtection="1">
      <protection locked="0"/>
    </xf>
    <xf numFmtId="0" fontId="1" fillId="3" borderId="7" xfId="0" applyFont="1" applyFill="1" applyBorder="1" applyProtection="1">
      <protection hidden="1"/>
    </xf>
    <xf numFmtId="0" fontId="0" fillId="3" borderId="8" xfId="0" applyFill="1" applyBorder="1" applyAlignment="1" applyProtection="1">
      <alignment horizontal="center"/>
      <protection hidden="1"/>
    </xf>
    <xf numFmtId="0" fontId="0" fillId="0" borderId="7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1" fillId="0" borderId="10" xfId="0" applyFont="1" applyBorder="1" applyProtection="1">
      <protection locked="0"/>
    </xf>
    <xf numFmtId="0" fontId="0" fillId="0" borderId="0" xfId="0" applyBorder="1" applyProtection="1">
      <protection locked="0"/>
    </xf>
    <xf numFmtId="0" fontId="0" fillId="0" borderId="11" xfId="0" applyBorder="1" applyProtection="1">
      <protection locked="0"/>
    </xf>
    <xf numFmtId="0" fontId="1" fillId="3" borderId="12" xfId="0" applyFont="1" applyFill="1" applyBorder="1" applyProtection="1">
      <protection hidden="1"/>
    </xf>
    <xf numFmtId="0" fontId="0" fillId="3" borderId="13" xfId="0" applyFill="1" applyBorder="1" applyAlignment="1" applyProtection="1">
      <alignment horizontal="center"/>
      <protection hidden="1"/>
    </xf>
    <xf numFmtId="0" fontId="0" fillId="0" borderId="12" xfId="0" applyBorder="1" applyProtection="1">
      <protection locked="0"/>
    </xf>
    <xf numFmtId="0" fontId="0" fillId="0" borderId="14" xfId="0" applyBorder="1" applyAlignment="1" applyProtection="1">
      <alignment horizontal="center"/>
      <protection locked="0"/>
    </xf>
    <xf numFmtId="0" fontId="0" fillId="0" borderId="13" xfId="0" applyBorder="1" applyProtection="1">
      <protection locked="0"/>
    </xf>
    <xf numFmtId="0" fontId="0" fillId="3" borderId="15" xfId="0" applyFill="1" applyBorder="1" applyProtection="1">
      <protection hidden="1"/>
    </xf>
    <xf numFmtId="0" fontId="0" fillId="3" borderId="16" xfId="0" applyFill="1" applyBorder="1" applyAlignment="1" applyProtection="1">
      <alignment horizontal="center"/>
      <protection hidden="1"/>
    </xf>
    <xf numFmtId="0" fontId="0" fillId="0" borderId="15" xfId="0" applyBorder="1" applyProtection="1"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43" fontId="0" fillId="0" borderId="4" xfId="1" applyFont="1" applyBorder="1" applyAlignment="1" applyProtection="1">
      <alignment horizontal="center"/>
      <protection locked="0"/>
    </xf>
    <xf numFmtId="43" fontId="0" fillId="0" borderId="0" xfId="1" applyFont="1" applyFill="1" applyBorder="1" applyAlignment="1" applyProtection="1">
      <alignment horizontal="center"/>
      <protection hidden="1"/>
    </xf>
    <xf numFmtId="0" fontId="1" fillId="3" borderId="10" xfId="0" applyFont="1" applyFill="1" applyBorder="1" applyProtection="1">
      <protection hidden="1"/>
    </xf>
    <xf numFmtId="0" fontId="0" fillId="3" borderId="11" xfId="0" applyFill="1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center"/>
      <protection locked="0"/>
    </xf>
    <xf numFmtId="0" fontId="0" fillId="0" borderId="19" xfId="0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0" xfId="0" applyFill="1" applyBorder="1" applyAlignment="1" applyProtection="1">
      <alignment horizontal="center" vertical="top" wrapText="1"/>
      <protection hidden="1"/>
    </xf>
    <xf numFmtId="0" fontId="1" fillId="3" borderId="15" xfId="0" applyFont="1" applyFill="1" applyBorder="1" applyProtection="1">
      <protection hidden="1"/>
    </xf>
    <xf numFmtId="0" fontId="0" fillId="0" borderId="20" xfId="0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0" fillId="0" borderId="0" xfId="0" applyAlignment="1" applyProtection="1">
      <alignment vertical="center" wrapText="1"/>
      <protection hidden="1"/>
    </xf>
    <xf numFmtId="0" fontId="1" fillId="3" borderId="22" xfId="0" applyFont="1" applyFill="1" applyBorder="1" applyAlignment="1" applyProtection="1">
      <alignment horizontal="center" vertical="center" wrapText="1"/>
      <protection hidden="1"/>
    </xf>
    <xf numFmtId="0" fontId="1" fillId="3" borderId="23" xfId="0" applyFont="1" applyFill="1" applyBorder="1" applyAlignment="1" applyProtection="1">
      <alignment horizontal="center" vertical="center" wrapText="1"/>
      <protection hidden="1"/>
    </xf>
    <xf numFmtId="0" fontId="1" fillId="3" borderId="24" xfId="0" applyFont="1" applyFill="1" applyBorder="1" applyAlignment="1" applyProtection="1">
      <alignment horizontal="center" vertical="center" wrapText="1"/>
      <protection hidden="1"/>
    </xf>
    <xf numFmtId="0" fontId="1" fillId="3" borderId="25" xfId="0" applyFont="1" applyFill="1" applyBorder="1" applyAlignment="1" applyProtection="1">
      <alignment horizontal="center" vertical="center" wrapText="1"/>
      <protection hidden="1"/>
    </xf>
    <xf numFmtId="0" fontId="1" fillId="3" borderId="26" xfId="0" applyFont="1" applyFill="1" applyBorder="1" applyAlignment="1" applyProtection="1">
      <alignment horizontal="center" vertical="center" wrapText="1"/>
      <protection hidden="1"/>
    </xf>
    <xf numFmtId="0" fontId="1" fillId="3" borderId="27" xfId="0" applyFont="1" applyFill="1" applyBorder="1" applyAlignment="1" applyProtection="1">
      <alignment horizontal="center" vertical="center" wrapText="1"/>
      <protection hidden="1"/>
    </xf>
    <xf numFmtId="0" fontId="1" fillId="3" borderId="27" xfId="0" applyFont="1" applyFill="1" applyBorder="1" applyAlignment="1" applyProtection="1">
      <alignment horizontal="left" vertical="center" wrapText="1"/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center"/>
      <protection hidden="1"/>
    </xf>
    <xf numFmtId="0" fontId="1" fillId="0" borderId="0" xfId="0" applyFont="1" applyAlignment="1" applyProtection="1">
      <protection hidden="1"/>
    </xf>
    <xf numFmtId="0" fontId="0" fillId="0" borderId="3" xfId="0" applyBorder="1" applyProtection="1">
      <protection locked="0"/>
    </xf>
    <xf numFmtId="0" fontId="1" fillId="3" borderId="5" xfId="0" applyFont="1" applyFill="1" applyBorder="1" applyProtection="1">
      <protection hidden="1"/>
    </xf>
    <xf numFmtId="0" fontId="1" fillId="0" borderId="0" xfId="0" applyFont="1" applyBorder="1" applyProtection="1">
      <protection locked="0"/>
    </xf>
    <xf numFmtId="0" fontId="0" fillId="0" borderId="10" xfId="0" applyBorder="1" applyAlignment="1" applyProtection="1">
      <alignment horizontal="center"/>
      <protection hidden="1"/>
    </xf>
    <xf numFmtId="0" fontId="0" fillId="0" borderId="0" xfId="0" applyBorder="1" applyAlignment="1" applyProtection="1">
      <alignment vertical="center" wrapText="1"/>
      <protection hidden="1"/>
    </xf>
    <xf numFmtId="0" fontId="0" fillId="4" borderId="28" xfId="0" applyFill="1" applyBorder="1" applyProtection="1">
      <protection hidden="1"/>
    </xf>
    <xf numFmtId="0" fontId="0" fillId="4" borderId="29" xfId="0" applyFill="1" applyBorder="1" applyProtection="1">
      <protection hidden="1"/>
    </xf>
    <xf numFmtId="0" fontId="0" fillId="4" borderId="30" xfId="0" applyFill="1" applyBorder="1" applyAlignment="1" applyProtection="1">
      <alignment horizontal="center"/>
      <protection hidden="1"/>
    </xf>
    <xf numFmtId="0" fontId="0" fillId="5" borderId="30" xfId="0" applyFill="1" applyBorder="1" applyAlignment="1" applyProtection="1">
      <alignment horizontal="center"/>
      <protection hidden="1"/>
    </xf>
    <xf numFmtId="0" fontId="0" fillId="0" borderId="30" xfId="0" applyBorder="1" applyProtection="1">
      <protection locked="0"/>
    </xf>
    <xf numFmtId="43" fontId="0" fillId="0" borderId="30" xfId="1" applyFont="1" applyBorder="1" applyProtection="1">
      <protection locked="0"/>
    </xf>
    <xf numFmtId="43" fontId="0" fillId="6" borderId="30" xfId="0" applyNumberFormat="1" applyFill="1" applyBorder="1" applyAlignment="1" applyProtection="1">
      <alignment horizontal="center"/>
      <protection hidden="1"/>
    </xf>
    <xf numFmtId="0" fontId="0" fillId="0" borderId="30" xfId="0" applyBorder="1" applyAlignment="1" applyProtection="1">
      <alignment horizontal="center"/>
      <protection locked="0"/>
    </xf>
    <xf numFmtId="43" fontId="0" fillId="2" borderId="30" xfId="0" applyNumberFormat="1" applyFill="1" applyBorder="1" applyAlignment="1" applyProtection="1">
      <alignment horizontal="center"/>
      <protection locked="0"/>
    </xf>
    <xf numFmtId="43" fontId="0" fillId="2" borderId="30" xfId="2" applyNumberFormat="1" applyFont="1" applyFill="1" applyBorder="1" applyAlignment="1" applyProtection="1">
      <alignment horizontal="center"/>
      <protection hidden="1"/>
    </xf>
    <xf numFmtId="0" fontId="0" fillId="0" borderId="30" xfId="0" applyFill="1" applyBorder="1" applyProtection="1">
      <protection locked="0"/>
    </xf>
    <xf numFmtId="43" fontId="0" fillId="0" borderId="30" xfId="1" applyFont="1" applyFill="1" applyBorder="1" applyProtection="1">
      <protection locked="0"/>
    </xf>
    <xf numFmtId="0" fontId="0" fillId="0" borderId="27" xfId="0" applyFill="1" applyBorder="1" applyAlignment="1" applyProtection="1">
      <alignment horizontal="center"/>
      <protection locked="0"/>
    </xf>
    <xf numFmtId="0" fontId="0" fillId="0" borderId="30" xfId="0" applyFill="1" applyBorder="1" applyAlignment="1" applyProtection="1">
      <alignment horizontal="center"/>
      <protection locked="0"/>
    </xf>
    <xf numFmtId="0" fontId="0" fillId="0" borderId="31" xfId="0" applyBorder="1" applyProtection="1">
      <protection locked="0"/>
    </xf>
    <xf numFmtId="43" fontId="0" fillId="0" borderId="31" xfId="1" applyFont="1" applyBorder="1" applyProtection="1">
      <protection locked="0"/>
    </xf>
    <xf numFmtId="43" fontId="0" fillId="6" borderId="31" xfId="0" applyNumberFormat="1" applyFill="1" applyBorder="1" applyAlignment="1" applyProtection="1">
      <alignment horizontal="center"/>
      <protection hidden="1"/>
    </xf>
    <xf numFmtId="0" fontId="0" fillId="0" borderId="31" xfId="0" applyFill="1" applyBorder="1" applyAlignment="1" applyProtection="1">
      <alignment horizontal="center"/>
      <protection locked="0"/>
    </xf>
    <xf numFmtId="0" fontId="1" fillId="3" borderId="32" xfId="0" applyFont="1" applyFill="1" applyBorder="1" applyAlignment="1" applyProtection="1">
      <alignment horizontal="center" vertical="center" wrapText="1"/>
      <protection hidden="1"/>
    </xf>
    <xf numFmtId="43" fontId="0" fillId="4" borderId="33" xfId="0" applyNumberFormat="1" applyFill="1" applyBorder="1" applyProtection="1">
      <protection locked="0"/>
    </xf>
    <xf numFmtId="43" fontId="0" fillId="4" borderId="33" xfId="0" applyNumberFormat="1" applyFill="1" applyBorder="1" applyProtection="1">
      <protection hidden="1"/>
    </xf>
    <xf numFmtId="0" fontId="0" fillId="7" borderId="33" xfId="0" applyFill="1" applyBorder="1" applyProtection="1">
      <protection hidden="1"/>
    </xf>
    <xf numFmtId="0" fontId="0" fillId="7" borderId="33" xfId="0" applyFill="1" applyBorder="1" applyAlignment="1" applyProtection="1">
      <alignment horizontal="center"/>
      <protection locked="0"/>
    </xf>
    <xf numFmtId="43" fontId="0" fillId="7" borderId="33" xfId="0" applyNumberFormat="1" applyFill="1" applyBorder="1" applyAlignment="1" applyProtection="1">
      <alignment horizontal="center"/>
      <protection locked="0"/>
    </xf>
    <xf numFmtId="2" fontId="0" fillId="7" borderId="33" xfId="1" applyNumberFormat="1" applyFont="1" applyFill="1" applyBorder="1" applyAlignment="1" applyProtection="1">
      <alignment horizontal="center"/>
      <protection locked="0"/>
    </xf>
    <xf numFmtId="43" fontId="0" fillId="7" borderId="33" xfId="2" applyNumberFormat="1" applyFont="1" applyFill="1" applyBorder="1" applyAlignment="1" applyProtection="1">
      <alignment horizontal="center"/>
      <protection hidden="1"/>
    </xf>
    <xf numFmtId="0" fontId="3" fillId="0" borderId="0" xfId="0" applyFont="1" applyAlignment="1" applyProtection="1">
      <alignment horizontal="left"/>
      <protection hidden="1"/>
    </xf>
    <xf numFmtId="0" fontId="0" fillId="0" borderId="0" xfId="0" applyAlignment="1" applyProtection="1">
      <alignment horizontal="center"/>
      <protection locked="0"/>
    </xf>
    <xf numFmtId="0" fontId="0" fillId="0" borderId="30" xfId="0" applyFont="1" applyFill="1" applyBorder="1" applyProtection="1">
      <protection hidden="1"/>
    </xf>
    <xf numFmtId="0" fontId="1" fillId="3" borderId="30" xfId="0" applyFont="1" applyFill="1" applyBorder="1" applyAlignment="1" applyProtection="1">
      <alignment horizontal="center"/>
      <protection hidden="1"/>
    </xf>
    <xf numFmtId="0" fontId="1" fillId="3" borderId="34" xfId="0" applyFont="1" applyFill="1" applyBorder="1" applyAlignment="1" applyProtection="1">
      <alignment horizontal="center" vertical="center" wrapText="1"/>
      <protection hidden="1"/>
    </xf>
    <xf numFmtId="0" fontId="1" fillId="3" borderId="35" xfId="0" applyFont="1" applyFill="1" applyBorder="1" applyAlignment="1" applyProtection="1">
      <alignment horizontal="center" vertical="center" wrapText="1"/>
      <protection hidden="1"/>
    </xf>
    <xf numFmtId="0" fontId="1" fillId="3" borderId="36" xfId="0" applyFont="1" applyFill="1" applyBorder="1" applyAlignment="1" applyProtection="1">
      <alignment horizontal="center" vertical="center" wrapText="1"/>
      <protection hidden="1"/>
    </xf>
    <xf numFmtId="0" fontId="1" fillId="3" borderId="4" xfId="0" applyFont="1" applyFill="1" applyBorder="1" applyAlignment="1" applyProtection="1">
      <alignment horizontal="center" vertical="center" wrapText="1"/>
      <protection hidden="1"/>
    </xf>
    <xf numFmtId="43" fontId="0" fillId="0" borderId="0" xfId="1" applyFont="1" applyProtection="1">
      <protection hidden="1"/>
    </xf>
    <xf numFmtId="43" fontId="0" fillId="0" borderId="2" xfId="1" applyFont="1" applyBorder="1" applyProtection="1">
      <protection locked="0"/>
    </xf>
    <xf numFmtId="43" fontId="0" fillId="0" borderId="8" xfId="1" applyFont="1" applyBorder="1" applyProtection="1">
      <protection locked="0"/>
    </xf>
    <xf numFmtId="43" fontId="1" fillId="0" borderId="10" xfId="1" applyFont="1" applyBorder="1" applyProtection="1">
      <protection locked="0"/>
    </xf>
    <xf numFmtId="43" fontId="0" fillId="0" borderId="0" xfId="1" applyFont="1" applyBorder="1" applyProtection="1">
      <protection locked="0"/>
    </xf>
    <xf numFmtId="43" fontId="0" fillId="0" borderId="11" xfId="1" applyFont="1" applyBorder="1" applyProtection="1">
      <protection locked="0"/>
    </xf>
    <xf numFmtId="43" fontId="0" fillId="0" borderId="13" xfId="1" applyFont="1" applyBorder="1" applyProtection="1">
      <protection locked="0"/>
    </xf>
    <xf numFmtId="43" fontId="0" fillId="0" borderId="16" xfId="1" applyFont="1" applyBorder="1" applyProtection="1">
      <protection locked="0"/>
    </xf>
    <xf numFmtId="43" fontId="0" fillId="0" borderId="15" xfId="1" applyFont="1" applyBorder="1" applyProtection="1">
      <protection locked="0"/>
    </xf>
    <xf numFmtId="43" fontId="0" fillId="0" borderId="17" xfId="1" applyFont="1" applyBorder="1" applyProtection="1">
      <protection locked="0"/>
    </xf>
    <xf numFmtId="43" fontId="0" fillId="0" borderId="0" xfId="1" applyFont="1" applyProtection="1">
      <protection locked="0"/>
    </xf>
    <xf numFmtId="43" fontId="1" fillId="3" borderId="30" xfId="1" applyFont="1" applyFill="1" applyBorder="1" applyAlignment="1" applyProtection="1">
      <alignment horizontal="center"/>
      <protection hidden="1"/>
    </xf>
    <xf numFmtId="43" fontId="0" fillId="0" borderId="10" xfId="1" applyFont="1" applyBorder="1" applyProtection="1">
      <protection hidden="1"/>
    </xf>
    <xf numFmtId="43" fontId="0" fillId="0" borderId="0" xfId="1" applyFont="1" applyFill="1" applyBorder="1" applyProtection="1">
      <protection hidden="1"/>
    </xf>
    <xf numFmtId="43" fontId="1" fillId="3" borderId="24" xfId="1" applyFont="1" applyFill="1" applyBorder="1" applyAlignment="1" applyProtection="1">
      <alignment horizontal="center" vertical="center" wrapText="1"/>
      <protection hidden="1"/>
    </xf>
    <xf numFmtId="43" fontId="1" fillId="3" borderId="36" xfId="1" applyFont="1" applyFill="1" applyBorder="1" applyAlignment="1" applyProtection="1">
      <alignment horizontal="left" vertical="center" wrapText="1"/>
      <protection hidden="1"/>
    </xf>
    <xf numFmtId="43" fontId="1" fillId="3" borderId="36" xfId="1" applyFont="1" applyFill="1" applyBorder="1" applyAlignment="1" applyProtection="1">
      <alignment horizontal="center" vertical="center" wrapText="1"/>
      <protection hidden="1"/>
    </xf>
    <xf numFmtId="43" fontId="1" fillId="3" borderId="4" xfId="1" applyFont="1" applyFill="1" applyBorder="1" applyProtection="1">
      <protection locked="0"/>
    </xf>
    <xf numFmtId="43" fontId="0" fillId="3" borderId="5" xfId="1" applyFont="1" applyFill="1" applyBorder="1" applyProtection="1">
      <protection locked="0"/>
    </xf>
    <xf numFmtId="43" fontId="0" fillId="3" borderId="6" xfId="1" applyFont="1" applyFill="1" applyBorder="1" applyProtection="1">
      <protection locked="0"/>
    </xf>
    <xf numFmtId="2" fontId="0" fillId="2" borderId="0" xfId="0" applyNumberFormat="1" applyFill="1" applyProtection="1">
      <protection locked="0"/>
    </xf>
    <xf numFmtId="0" fontId="0" fillId="0" borderId="28" xfId="0" applyBorder="1" applyProtection="1">
      <protection locked="0"/>
    </xf>
    <xf numFmtId="43" fontId="4" fillId="0" borderId="30" xfId="1" applyFont="1" applyBorder="1" applyAlignment="1" applyProtection="1">
      <alignment horizontal="center"/>
      <protection locked="0"/>
    </xf>
    <xf numFmtId="43" fontId="4" fillId="0" borderId="27" xfId="1" applyFont="1" applyBorder="1" applyAlignment="1" applyProtection="1">
      <alignment horizontal="center"/>
      <protection locked="0"/>
    </xf>
    <xf numFmtId="0" fontId="0" fillId="0" borderId="39" xfId="0" applyBorder="1" applyProtection="1">
      <protection locked="0"/>
    </xf>
    <xf numFmtId="43" fontId="0" fillId="2" borderId="30" xfId="1" applyFont="1" applyFill="1" applyBorder="1" applyProtection="1">
      <protection hidden="1"/>
    </xf>
    <xf numFmtId="43" fontId="0" fillId="2" borderId="38" xfId="1" applyFont="1" applyFill="1" applyBorder="1" applyProtection="1">
      <protection hidden="1"/>
    </xf>
    <xf numFmtId="43" fontId="0" fillId="2" borderId="40" xfId="1" applyFont="1" applyFill="1" applyBorder="1" applyProtection="1">
      <protection hidden="1"/>
    </xf>
    <xf numFmtId="43" fontId="0" fillId="2" borderId="41" xfId="1" applyFont="1" applyFill="1" applyBorder="1" applyProtection="1">
      <protection hidden="1"/>
    </xf>
    <xf numFmtId="43" fontId="0" fillId="2" borderId="33" xfId="1" applyFont="1" applyFill="1" applyBorder="1" applyProtection="1">
      <protection hidden="1"/>
    </xf>
    <xf numFmtId="43" fontId="0" fillId="2" borderId="42" xfId="1" applyFont="1" applyFill="1" applyBorder="1" applyProtection="1">
      <protection hidden="1"/>
    </xf>
    <xf numFmtId="0" fontId="0" fillId="2" borderId="33" xfId="0" applyFill="1" applyBorder="1" applyProtection="1">
      <protection hidden="1"/>
    </xf>
    <xf numFmtId="2" fontId="0" fillId="8" borderId="24" xfId="0" applyNumberFormat="1" applyFill="1" applyBorder="1" applyProtection="1">
      <protection hidden="1"/>
    </xf>
    <xf numFmtId="43" fontId="0" fillId="8" borderId="24" xfId="1" applyFont="1" applyFill="1" applyBorder="1" applyProtection="1">
      <protection hidden="1"/>
    </xf>
    <xf numFmtId="43" fontId="0" fillId="8" borderId="37" xfId="1" applyFont="1" applyFill="1" applyBorder="1" applyProtection="1">
      <protection hidden="1"/>
    </xf>
    <xf numFmtId="2" fontId="0" fillId="2" borderId="0" xfId="0" applyNumberFormat="1" applyFill="1" applyProtection="1">
      <protection hidden="1"/>
    </xf>
    <xf numFmtId="0" fontId="0" fillId="8" borderId="22" xfId="0" applyFill="1" applyBorder="1" applyProtection="1">
      <protection hidden="1"/>
    </xf>
    <xf numFmtId="43" fontId="0" fillId="2" borderId="32" xfId="1" applyFont="1" applyFill="1" applyBorder="1" applyProtection="1">
      <protection hidden="1"/>
    </xf>
    <xf numFmtId="43" fontId="1" fillId="0" borderId="0" xfId="1" applyFont="1" applyFill="1" applyBorder="1" applyAlignment="1" applyProtection="1">
      <alignment vertical="top" wrapText="1"/>
      <protection hidden="1"/>
    </xf>
    <xf numFmtId="43" fontId="0" fillId="0" borderId="0" xfId="1" applyFont="1" applyFill="1" applyBorder="1" applyAlignment="1" applyProtection="1">
      <alignment vertical="top" wrapText="1"/>
      <protection hidden="1"/>
    </xf>
    <xf numFmtId="43" fontId="4" fillId="0" borderId="30" xfId="1" applyFont="1" applyBorder="1" applyProtection="1">
      <protection locked="0"/>
    </xf>
    <xf numFmtId="43" fontId="0" fillId="0" borderId="40" xfId="1" applyFont="1" applyBorder="1" applyProtection="1">
      <protection locked="0"/>
    </xf>
    <xf numFmtId="0" fontId="5" fillId="0" borderId="0" xfId="0" applyFont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43" fontId="0" fillId="0" borderId="4" xfId="1" applyFont="1" applyBorder="1" applyAlignment="1" applyProtection="1">
      <alignment horizontal="center"/>
      <protection locked="0"/>
    </xf>
    <xf numFmtId="43" fontId="0" fillId="0" borderId="23" xfId="1" applyFont="1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0" xfId="0" applyFill="1" applyBorder="1" applyAlignment="1" applyProtection="1">
      <alignment horizontal="center" vertical="top" wrapText="1"/>
      <protection hidden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9"/>
  <sheetViews>
    <sheetView tabSelected="1" topLeftCell="A13" workbookViewId="0">
      <selection activeCell="F35" sqref="F35"/>
    </sheetView>
  </sheetViews>
  <sheetFormatPr defaultColWidth="8.88671875" defaultRowHeight="14.4" x14ac:dyDescent="0.3"/>
  <cols>
    <col min="1" max="1" width="8.88671875" style="13"/>
    <col min="2" max="2" width="13.44140625" style="13" customWidth="1"/>
    <col min="3" max="3" width="21.44140625" style="13" customWidth="1"/>
    <col min="4" max="4" width="17.6640625" style="13" customWidth="1"/>
    <col min="5" max="5" width="12.44140625" style="13" customWidth="1"/>
    <col min="6" max="6" width="15.33203125" style="13" customWidth="1"/>
    <col min="7" max="7" width="15.5546875" style="104" customWidth="1"/>
    <col min="8" max="8" width="15.88671875" style="104" customWidth="1"/>
    <col min="9" max="9" width="20.109375" style="104" customWidth="1"/>
    <col min="10" max="10" width="14.88671875" style="104" bestFit="1" customWidth="1"/>
    <col min="11" max="11" width="11.6640625" style="13" hidden="1" customWidth="1"/>
    <col min="12" max="17" width="8.88671875" style="1"/>
    <col min="18" max="16384" width="8.88671875" style="13"/>
  </cols>
  <sheetData>
    <row r="1" spans="1:10" s="1" customFormat="1" x14ac:dyDescent="0.3">
      <c r="G1" s="94"/>
      <c r="H1" s="94"/>
      <c r="I1" s="94"/>
      <c r="J1" s="94"/>
    </row>
    <row r="2" spans="1:10" s="1" customFormat="1" x14ac:dyDescent="0.3">
      <c r="B2" s="2"/>
      <c r="D2" s="2"/>
      <c r="E2" s="137" t="s">
        <v>3</v>
      </c>
      <c r="F2" s="137"/>
      <c r="G2" s="137"/>
      <c r="H2" s="94"/>
      <c r="I2" s="94"/>
      <c r="J2" s="94"/>
    </row>
    <row r="3" spans="1:10" s="1" customFormat="1" x14ac:dyDescent="0.3">
      <c r="D3" s="2"/>
      <c r="E3" s="137" t="s">
        <v>23</v>
      </c>
      <c r="F3" s="137"/>
      <c r="G3" s="137"/>
      <c r="H3" s="94"/>
      <c r="I3" s="94"/>
      <c r="J3" s="94"/>
    </row>
    <row r="4" spans="1:10" s="1" customFormat="1" ht="15" thickBot="1" x14ac:dyDescent="0.35">
      <c r="D4" s="2"/>
      <c r="E4" s="1" t="s">
        <v>26</v>
      </c>
      <c r="F4" s="2"/>
      <c r="G4" s="94"/>
      <c r="H4" s="94"/>
      <c r="I4" s="94"/>
      <c r="J4" s="94"/>
    </row>
    <row r="5" spans="1:10" x14ac:dyDescent="0.3">
      <c r="A5" s="1"/>
      <c r="B5" s="1"/>
      <c r="C5" s="5" t="s">
        <v>4</v>
      </c>
      <c r="D5" s="6"/>
      <c r="E5" s="7"/>
      <c r="F5" s="8"/>
      <c r="G5" s="95"/>
      <c r="H5" s="111" t="s">
        <v>5</v>
      </c>
      <c r="I5" s="112"/>
      <c r="J5" s="113"/>
    </row>
    <row r="6" spans="1:10" x14ac:dyDescent="0.3">
      <c r="A6" s="1"/>
      <c r="B6" s="1"/>
      <c r="C6" s="14"/>
      <c r="D6" s="15"/>
      <c r="E6" s="16"/>
      <c r="F6" s="17"/>
      <c r="G6" s="96"/>
      <c r="H6" s="97"/>
      <c r="I6" s="98"/>
      <c r="J6" s="99"/>
    </row>
    <row r="7" spans="1:10" x14ac:dyDescent="0.3">
      <c r="A7" s="1"/>
      <c r="B7" s="1"/>
      <c r="C7" s="22" t="s">
        <v>6</v>
      </c>
      <c r="D7" s="23"/>
      <c r="E7" s="24"/>
      <c r="F7" s="25"/>
      <c r="G7" s="100"/>
      <c r="H7" s="97"/>
      <c r="I7" s="98"/>
      <c r="J7" s="99"/>
    </row>
    <row r="8" spans="1:10" ht="15" thickBot="1" x14ac:dyDescent="0.35">
      <c r="A8" s="1"/>
      <c r="B8" s="1"/>
      <c r="C8" s="27"/>
      <c r="D8" s="28"/>
      <c r="E8" s="29"/>
      <c r="F8" s="30"/>
      <c r="G8" s="101"/>
      <c r="H8" s="102"/>
      <c r="I8" s="103"/>
      <c r="J8" s="101"/>
    </row>
    <row r="9" spans="1:10" s="1" customFormat="1" ht="15" thickBot="1" x14ac:dyDescent="0.35">
      <c r="C9" s="4"/>
      <c r="D9" s="2"/>
      <c r="F9" s="2"/>
      <c r="G9" s="94"/>
      <c r="H9" s="94"/>
      <c r="I9" s="94"/>
      <c r="J9" s="94"/>
    </row>
    <row r="10" spans="1:10" x14ac:dyDescent="0.3">
      <c r="A10" s="1"/>
      <c r="B10" s="1"/>
      <c r="C10" s="5" t="s">
        <v>21</v>
      </c>
      <c r="D10" s="6"/>
      <c r="E10" s="138"/>
      <c r="F10" s="139"/>
      <c r="G10" s="94"/>
      <c r="H10" s="105" t="s">
        <v>27</v>
      </c>
      <c r="I10" s="71"/>
      <c r="J10" s="34"/>
    </row>
    <row r="11" spans="1:10" x14ac:dyDescent="0.3">
      <c r="A11" s="1"/>
      <c r="B11" s="1"/>
      <c r="C11" s="35" t="s">
        <v>7</v>
      </c>
      <c r="D11" s="36"/>
      <c r="E11" s="37"/>
      <c r="F11" s="38"/>
      <c r="G11" s="106"/>
      <c r="H11" s="132"/>
      <c r="I11" s="133"/>
      <c r="J11" s="34"/>
    </row>
    <row r="12" spans="1:10" ht="15" thickBot="1" x14ac:dyDescent="0.35">
      <c r="A12" s="1"/>
      <c r="B12" s="1"/>
      <c r="C12" s="41" t="s">
        <v>8</v>
      </c>
      <c r="D12" s="28"/>
      <c r="E12" s="42"/>
      <c r="F12" s="43"/>
      <c r="G12" s="106"/>
      <c r="H12" s="133"/>
      <c r="I12" s="133"/>
      <c r="J12" s="107"/>
    </row>
    <row r="13" spans="1:10" s="1" customFormat="1" x14ac:dyDescent="0.3">
      <c r="D13" s="2"/>
      <c r="F13" s="2"/>
      <c r="G13" s="94"/>
      <c r="H13" s="94"/>
      <c r="I13" s="94"/>
      <c r="J13" s="94"/>
    </row>
    <row r="14" spans="1:10" s="1" customFormat="1" ht="15" thickBot="1" x14ac:dyDescent="0.35">
      <c r="D14" s="2"/>
      <c r="F14" s="2"/>
      <c r="G14" s="94"/>
      <c r="H14" s="94"/>
      <c r="I14" s="94"/>
      <c r="J14" s="94"/>
    </row>
    <row r="15" spans="1:10" s="44" customFormat="1" ht="54.6" customHeight="1" x14ac:dyDescent="0.3">
      <c r="B15" s="45" t="s">
        <v>9</v>
      </c>
      <c r="C15" s="46" t="s">
        <v>10</v>
      </c>
      <c r="D15" s="46" t="s">
        <v>11</v>
      </c>
      <c r="E15" s="47" t="s">
        <v>0</v>
      </c>
      <c r="F15" s="47" t="s">
        <v>1</v>
      </c>
      <c r="G15" s="108" t="s">
        <v>12</v>
      </c>
      <c r="H15" s="108" t="s">
        <v>13</v>
      </c>
      <c r="I15" s="108" t="s">
        <v>14</v>
      </c>
      <c r="J15" s="108" t="s">
        <v>2</v>
      </c>
    </row>
    <row r="16" spans="1:10" s="1" customFormat="1" ht="15" thickBot="1" x14ac:dyDescent="0.35">
      <c r="B16" s="90"/>
      <c r="C16" s="91"/>
      <c r="D16" s="91"/>
      <c r="E16" s="92"/>
      <c r="F16" s="92"/>
      <c r="G16" s="109"/>
      <c r="H16" s="110"/>
      <c r="I16" s="110"/>
      <c r="J16" s="110"/>
    </row>
    <row r="17" spans="1:11" s="1" customFormat="1" x14ac:dyDescent="0.3">
      <c r="B17" s="130"/>
      <c r="C17" s="126" t="s">
        <v>26</v>
      </c>
      <c r="D17" s="126"/>
      <c r="E17" s="126">
        <f>E11</f>
        <v>0</v>
      </c>
      <c r="F17" s="126">
        <f>E11</f>
        <v>0</v>
      </c>
      <c r="G17" s="127"/>
      <c r="H17" s="127"/>
      <c r="I17" s="127"/>
      <c r="J17" s="128"/>
      <c r="K17" s="129"/>
    </row>
    <row r="18" spans="1:11" x14ac:dyDescent="0.3">
      <c r="A18" s="1" t="s">
        <v>28</v>
      </c>
      <c r="B18" s="115"/>
      <c r="C18" s="134"/>
      <c r="D18" s="119">
        <f>0.05*C18</f>
        <v>0</v>
      </c>
      <c r="E18" s="116"/>
      <c r="F18" s="65"/>
      <c r="G18" s="119" t="b">
        <f t="shared" ref="G18:G27" si="0">IF(F18&lt;&gt;"",IF(F18&gt;=E18,D18,IF(F18&gt;F17,IFERROR((F18-K18)/(E18-K18),0)*$D18,IF(F18=E18,$J$11,0))))</f>
        <v>0</v>
      </c>
      <c r="H18" s="119">
        <f>D18-G18</f>
        <v>0</v>
      </c>
      <c r="I18" s="119"/>
      <c r="J18" s="120">
        <f>G18+I18</f>
        <v>0</v>
      </c>
      <c r="K18" s="114" t="e">
        <f t="shared" ref="K18:K27" si="1">SMALL($E$17:$E$27,COUNTIF($E$17:$E$27,"&lt;="&amp;F18))</f>
        <v>#NUM!</v>
      </c>
    </row>
    <row r="19" spans="1:11" x14ac:dyDescent="0.3">
      <c r="A19" s="1"/>
      <c r="B19" s="115"/>
      <c r="C19" s="134"/>
      <c r="D19" s="119">
        <f t="shared" ref="D19:D27" si="2">0.05*C19</f>
        <v>0</v>
      </c>
      <c r="E19" s="116"/>
      <c r="F19" s="65"/>
      <c r="G19" s="119" t="b">
        <f t="shared" si="0"/>
        <v>0</v>
      </c>
      <c r="H19" s="119">
        <f t="shared" ref="H19:H27" si="3">D19-G19</f>
        <v>0</v>
      </c>
      <c r="I19" s="119">
        <f>IF(F19&lt;&gt;"",IF(F19&gt;=E18,SUM($H$18:H18)-SUM($I$18:I18),0),0)</f>
        <v>0</v>
      </c>
      <c r="J19" s="120">
        <f t="shared" ref="J19:J27" si="4">G19+I19</f>
        <v>0</v>
      </c>
      <c r="K19" s="114" t="e">
        <f t="shared" si="1"/>
        <v>#NUM!</v>
      </c>
    </row>
    <row r="20" spans="1:11" x14ac:dyDescent="0.3">
      <c r="A20" s="1"/>
      <c r="B20" s="115"/>
      <c r="C20" s="134"/>
      <c r="D20" s="119">
        <f t="shared" si="2"/>
        <v>0</v>
      </c>
      <c r="E20" s="116"/>
      <c r="F20" s="65"/>
      <c r="G20" s="119" t="b">
        <f t="shared" si="0"/>
        <v>0</v>
      </c>
      <c r="H20" s="119">
        <f t="shared" si="3"/>
        <v>0</v>
      </c>
      <c r="I20" s="119" t="b">
        <f>IF(F20&lt;&gt;"",IF(F20&gt;=E19,SUM($H$18:H19)-SUM($I$18:I19),IF(F20&gt;=E18,SUM($H$18:H18)-SUM($I$18:I19),"0")))</f>
        <v>0</v>
      </c>
      <c r="J20" s="120">
        <f t="shared" si="4"/>
        <v>0</v>
      </c>
      <c r="K20" s="114" t="e">
        <f t="shared" si="1"/>
        <v>#NUM!</v>
      </c>
    </row>
    <row r="21" spans="1:11" x14ac:dyDescent="0.3">
      <c r="A21" s="1"/>
      <c r="B21" s="115"/>
      <c r="C21" s="134"/>
      <c r="D21" s="119">
        <f t="shared" si="2"/>
        <v>0</v>
      </c>
      <c r="E21" s="117"/>
      <c r="F21" s="65"/>
      <c r="G21" s="119" t="b">
        <f t="shared" si="0"/>
        <v>0</v>
      </c>
      <c r="H21" s="119">
        <f t="shared" si="3"/>
        <v>0</v>
      </c>
      <c r="I21" s="119" t="b">
        <f>IF(F21&lt;&gt;"",IF(F21&gt;=E20,SUM($H$18:H20)-SUM($I$18:I20),IF(F21&gt;=E19,SUM($H$18:H19)-SUM($I$18:I20),IF(F21&gt;=E18,SUM($H$18:H18)-SUM($I$18:I20),0))))</f>
        <v>0</v>
      </c>
      <c r="J21" s="120">
        <f t="shared" si="4"/>
        <v>0</v>
      </c>
      <c r="K21" s="114" t="e">
        <f t="shared" si="1"/>
        <v>#NUM!</v>
      </c>
    </row>
    <row r="22" spans="1:11" x14ac:dyDescent="0.3">
      <c r="A22" s="1"/>
      <c r="B22" s="115"/>
      <c r="C22" s="134"/>
      <c r="D22" s="119">
        <f t="shared" si="2"/>
        <v>0</v>
      </c>
      <c r="E22" s="116"/>
      <c r="F22" s="65"/>
      <c r="G22" s="119" t="b">
        <f t="shared" si="0"/>
        <v>0</v>
      </c>
      <c r="H22" s="119">
        <f t="shared" si="3"/>
        <v>0</v>
      </c>
      <c r="I22" s="119" t="b">
        <f>IF(F22&lt;&gt;"",IF(F22&gt;=E21,SUM($H$18:H21)-SUM($I$18:I21),IF(F22&gt;=E20,SUM($H$18:H20)-SUM($I$18:I21),IF(F22&gt;=E19,SUM($H$18:H19)-SUM($I$18:I21),IF(F22&gt;=E18,SUM($H$18:H18)-SUM($I$18:I21),0)))))</f>
        <v>0</v>
      </c>
      <c r="J22" s="120">
        <f t="shared" si="4"/>
        <v>0</v>
      </c>
      <c r="K22" s="114" t="e">
        <f t="shared" si="1"/>
        <v>#NUM!</v>
      </c>
    </row>
    <row r="23" spans="1:11" x14ac:dyDescent="0.3">
      <c r="A23" s="1"/>
      <c r="B23" s="115"/>
      <c r="C23" s="65"/>
      <c r="D23" s="119">
        <f t="shared" si="2"/>
        <v>0</v>
      </c>
      <c r="E23" s="65"/>
      <c r="F23" s="65"/>
      <c r="G23" s="119" t="b">
        <f t="shared" si="0"/>
        <v>0</v>
      </c>
      <c r="H23" s="119">
        <f t="shared" si="3"/>
        <v>0</v>
      </c>
      <c r="I23" s="119" t="b">
        <f>IF(F23&lt;&gt;"",IF(F23&gt;=E22,SUM($H$18:H22)-SUM($I$18:I22),IF(F23&gt;=E21,SUM($H$18:H21)-SUM($I$18:I22),IF(F23&gt;=E20,SUM($H$18:H20)-SUM($I$18:I22),IF(F23&gt;=E19,SUM($H$18:H19)-SUM($I$18:I22),IF(F23&gt;=E18,SUM($H$18:H18)-SUM($I$18:I22),0))))))</f>
        <v>0</v>
      </c>
      <c r="J23" s="120">
        <f t="shared" si="4"/>
        <v>0</v>
      </c>
      <c r="K23" s="114" t="e">
        <f t="shared" si="1"/>
        <v>#NUM!</v>
      </c>
    </row>
    <row r="24" spans="1:11" x14ac:dyDescent="0.3">
      <c r="A24" s="1"/>
      <c r="B24" s="115"/>
      <c r="C24" s="65"/>
      <c r="D24" s="119">
        <f t="shared" si="2"/>
        <v>0</v>
      </c>
      <c r="E24" s="65"/>
      <c r="F24" s="65"/>
      <c r="G24" s="119" t="b">
        <f t="shared" si="0"/>
        <v>0</v>
      </c>
      <c r="H24" s="119">
        <f t="shared" si="3"/>
        <v>0</v>
      </c>
      <c r="I24" s="119" t="b">
        <f>IF(F24&lt;&gt;"",IF(F24&gt;=E23,SUM($H$18:H23)-SUM($I$18:I23),IF(F24&gt;=E22,SUM($H$18:H22)-SUM($I$18:I23),IF(F24&gt;=E21,SUM($H$18:H21)-SUM($I$18:I23),IF(F24&gt;=E20,SUM($H$18:H20)-SUM($I$18:I23),IF(F24&gt;=E19,SUM($H$18:H19)-SUM($I$18:I23),IF(F24&gt;=E18,SUM($H$18:H18)-SUM($I$18:I23),0)))))))</f>
        <v>0</v>
      </c>
      <c r="J24" s="120">
        <f t="shared" si="4"/>
        <v>0</v>
      </c>
      <c r="K24" s="114" t="e">
        <f t="shared" si="1"/>
        <v>#NUM!</v>
      </c>
    </row>
    <row r="25" spans="1:11" x14ac:dyDescent="0.3">
      <c r="A25" s="1"/>
      <c r="B25" s="115"/>
      <c r="C25" s="65"/>
      <c r="D25" s="119">
        <f t="shared" si="2"/>
        <v>0</v>
      </c>
      <c r="E25" s="65"/>
      <c r="F25" s="65"/>
      <c r="G25" s="119" t="b">
        <f t="shared" si="0"/>
        <v>0</v>
      </c>
      <c r="H25" s="119">
        <f t="shared" si="3"/>
        <v>0</v>
      </c>
      <c r="I25" s="119" t="b">
        <f>IF(F25&lt;&gt;"",IF(F25&gt;=E24,SUM($H$18:H24)-SUM($I$18:I24),IF(F25&gt;=E23,SUM($H$18:H23)-SUM($I$18:I24),IF(F25&gt;=E22,SUM($H$18:H22)-SUM($I$18:I24),IF(F25&gt;=E21,SUM($H$18:H21)-SUM($I$18:I24),IF(F25&gt;=E20,SUM($H$18:H20)-SUM($I$18:I24),IF(F25&gt;=E19,SUM($H$18:H19)-SUM($I$18:I24),IF(F25&gt;=E18,SUM($H$18:H18)-SUM($I$18:I24),0))))))))</f>
        <v>0</v>
      </c>
      <c r="J25" s="120">
        <f t="shared" si="4"/>
        <v>0</v>
      </c>
      <c r="K25" s="114" t="e">
        <f t="shared" si="1"/>
        <v>#NUM!</v>
      </c>
    </row>
    <row r="26" spans="1:11" x14ac:dyDescent="0.3">
      <c r="A26" s="1"/>
      <c r="B26" s="115"/>
      <c r="C26" s="65"/>
      <c r="D26" s="119">
        <f t="shared" si="2"/>
        <v>0</v>
      </c>
      <c r="E26" s="65"/>
      <c r="F26" s="65"/>
      <c r="G26" s="119" t="b">
        <f t="shared" si="0"/>
        <v>0</v>
      </c>
      <c r="H26" s="119">
        <f t="shared" si="3"/>
        <v>0</v>
      </c>
      <c r="I26" s="119" t="b">
        <f>IF(F26&lt;&gt;"",IF(F26&gt;=E25,SUM($H$18:H25)-SUM($I$18:I25),IF(F26&gt;=E24,SUM($H$18:H24)-SUM($I$18:I25),IF(F26&gt;=E23,SUM($H$18:H23)-SUM($I$18:I25),IF(F26&gt;=E22,SUM($H$18:H22)-SUM($I$18:I25),IF(F26&gt;=E21,SUM($H$18:H21)-SUM($I$18:I25),IF(F26&gt;=E20,SUM($H$18:H20)-SUM($I$18:I25),IF(F26&gt;=E19,SUM($H$18:H19)-SUM($I$18:I25),IF(F26&gt;=E18,SUM($H$18:H18)-SUM($I$18:I25),IF(F26&gt;=E17,SUM($H17:H$18)-SUM($I$18:I25),0))))))))))</f>
        <v>0</v>
      </c>
      <c r="J26" s="120">
        <f t="shared" si="4"/>
        <v>0</v>
      </c>
      <c r="K26" s="114" t="e">
        <f t="shared" si="1"/>
        <v>#NUM!</v>
      </c>
    </row>
    <row r="27" spans="1:11" ht="15" thickBot="1" x14ac:dyDescent="0.35">
      <c r="A27" s="1"/>
      <c r="B27" s="118"/>
      <c r="C27" s="135"/>
      <c r="D27" s="121">
        <f t="shared" si="2"/>
        <v>0</v>
      </c>
      <c r="E27" s="135"/>
      <c r="F27" s="135"/>
      <c r="G27" s="121" t="b">
        <f t="shared" si="0"/>
        <v>0</v>
      </c>
      <c r="H27" s="121">
        <f t="shared" si="3"/>
        <v>0</v>
      </c>
      <c r="I27" s="121" t="b">
        <f>IF(F27&lt;&gt;"",IF(F27&gt;=E26,SUM($H$18:H26)-SUM($I$18:I26),IF(F27&gt;=E25,SUM($H$18:H25)-SUM($I$18:I26),IF(F27&gt;=E24,SUM($H$18:H24)-SUM($I$18:I26),IF(F27&gt;=E23,SUM($H$18:H23)-SUM($I$18:I26),IF(F27&gt;=E22,SUM($H$18:H22)-SUM($I$18:I26),IF(F27&gt;=E21,SUM($H$18:H21)-SUM($I$18:I26),IF(F27&gt;=E20,SUM($H$18:H20)-SUM($I$18:I26),IF(F27&gt;=E19,SUM($H$18:H19)-SUM($I$18:I26),IF(F27&gt;=E18,SUM($H$18:H18)-SUM($I$18:I26),0))))))))))</f>
        <v>0</v>
      </c>
      <c r="J27" s="122">
        <f t="shared" si="4"/>
        <v>0</v>
      </c>
      <c r="K27" s="114" t="e">
        <f t="shared" si="1"/>
        <v>#NUM!</v>
      </c>
    </row>
    <row r="28" spans="1:11" s="1" customFormat="1" ht="15" thickBot="1" x14ac:dyDescent="0.35">
      <c r="B28" s="93" t="s">
        <v>19</v>
      </c>
      <c r="C28" s="131">
        <f>SUM(C17:C27)</f>
        <v>0</v>
      </c>
      <c r="D28" s="123">
        <f>SUM(D17:D27)</f>
        <v>0</v>
      </c>
      <c r="E28" s="125"/>
      <c r="F28" s="125"/>
      <c r="G28" s="123"/>
      <c r="H28" s="123"/>
      <c r="I28" s="123"/>
      <c r="J28" s="124">
        <f>SUM(J17:J27)</f>
        <v>0</v>
      </c>
    </row>
    <row r="29" spans="1:11" s="1" customFormat="1" x14ac:dyDescent="0.3">
      <c r="G29" s="94"/>
      <c r="H29" s="94"/>
      <c r="I29" s="94"/>
      <c r="J29" s="94"/>
    </row>
    <row r="30" spans="1:11" s="1" customFormat="1" x14ac:dyDescent="0.3">
      <c r="G30" s="94"/>
      <c r="H30" s="94"/>
      <c r="I30" s="94"/>
      <c r="J30" s="94"/>
    </row>
    <row r="31" spans="1:11" s="1" customFormat="1" x14ac:dyDescent="0.3">
      <c r="C31" s="86" t="s">
        <v>20</v>
      </c>
      <c r="G31" s="94"/>
      <c r="H31" s="94"/>
      <c r="I31" s="94"/>
      <c r="J31" s="94"/>
    </row>
    <row r="32" spans="1:11" s="1" customFormat="1" x14ac:dyDescent="0.3">
      <c r="G32" s="94"/>
      <c r="H32" s="94"/>
      <c r="I32" s="94"/>
      <c r="J32" s="94"/>
    </row>
    <row r="33" spans="3:10" s="1" customFormat="1" x14ac:dyDescent="0.3">
      <c r="C33" s="136" t="s">
        <v>29</v>
      </c>
      <c r="G33" s="94"/>
      <c r="H33" s="94"/>
      <c r="I33" s="94"/>
      <c r="J33" s="94"/>
    </row>
    <row r="34" spans="3:10" s="1" customFormat="1" x14ac:dyDescent="0.3">
      <c r="G34" s="94"/>
      <c r="H34" s="94"/>
      <c r="I34" s="94"/>
      <c r="J34" s="94"/>
    </row>
    <row r="35" spans="3:10" s="1" customFormat="1" x14ac:dyDescent="0.3">
      <c r="G35" s="94"/>
      <c r="H35" s="94"/>
      <c r="I35" s="94"/>
      <c r="J35" s="94"/>
    </row>
    <row r="36" spans="3:10" s="1" customFormat="1" x14ac:dyDescent="0.3">
      <c r="G36" s="94"/>
      <c r="H36" s="94"/>
      <c r="I36" s="94"/>
      <c r="J36" s="94"/>
    </row>
    <row r="37" spans="3:10" s="1" customFormat="1" x14ac:dyDescent="0.3">
      <c r="G37" s="94"/>
      <c r="H37" s="94"/>
      <c r="I37" s="94"/>
      <c r="J37" s="94"/>
    </row>
    <row r="38" spans="3:10" s="1" customFormat="1" x14ac:dyDescent="0.3">
      <c r="G38" s="94"/>
      <c r="H38" s="94"/>
      <c r="I38" s="94"/>
      <c r="J38" s="94"/>
    </row>
    <row r="39" spans="3:10" s="1" customFormat="1" x14ac:dyDescent="0.3">
      <c r="G39" s="94"/>
      <c r="H39" s="94"/>
      <c r="I39" s="94"/>
      <c r="J39" s="94"/>
    </row>
    <row r="40" spans="3:10" s="1" customFormat="1" x14ac:dyDescent="0.3">
      <c r="G40" s="94"/>
      <c r="H40" s="94"/>
      <c r="I40" s="94"/>
      <c r="J40" s="94"/>
    </row>
    <row r="41" spans="3:10" s="1" customFormat="1" x14ac:dyDescent="0.3">
      <c r="G41" s="94"/>
      <c r="H41" s="94"/>
      <c r="I41" s="94"/>
      <c r="J41" s="94"/>
    </row>
    <row r="42" spans="3:10" s="1" customFormat="1" x14ac:dyDescent="0.3">
      <c r="G42" s="94"/>
      <c r="H42" s="94"/>
      <c r="I42" s="94"/>
      <c r="J42" s="94"/>
    </row>
    <row r="43" spans="3:10" s="1" customFormat="1" x14ac:dyDescent="0.3">
      <c r="G43" s="94"/>
      <c r="H43" s="94"/>
      <c r="I43" s="94"/>
      <c r="J43" s="94"/>
    </row>
    <row r="44" spans="3:10" s="1" customFormat="1" x14ac:dyDescent="0.3">
      <c r="G44" s="94"/>
      <c r="H44" s="94"/>
      <c r="I44" s="94"/>
      <c r="J44" s="94"/>
    </row>
    <row r="45" spans="3:10" s="1" customFormat="1" x14ac:dyDescent="0.3">
      <c r="G45" s="94"/>
      <c r="H45" s="94"/>
      <c r="I45" s="94"/>
      <c r="J45" s="94"/>
    </row>
    <row r="46" spans="3:10" s="1" customFormat="1" x14ac:dyDescent="0.3">
      <c r="G46" s="94"/>
      <c r="H46" s="94"/>
      <c r="I46" s="94"/>
      <c r="J46" s="94"/>
    </row>
    <row r="47" spans="3:10" s="1" customFormat="1" x14ac:dyDescent="0.3">
      <c r="G47" s="94"/>
      <c r="H47" s="94"/>
      <c r="I47" s="94"/>
      <c r="J47" s="94"/>
    </row>
    <row r="48" spans="3:10" s="1" customFormat="1" x14ac:dyDescent="0.3">
      <c r="G48" s="94"/>
      <c r="H48" s="94"/>
      <c r="I48" s="94"/>
      <c r="J48" s="94"/>
    </row>
    <row r="49" spans="7:10" s="1" customFormat="1" x14ac:dyDescent="0.3">
      <c r="G49" s="94"/>
      <c r="H49" s="94"/>
      <c r="I49" s="94"/>
      <c r="J49" s="94"/>
    </row>
  </sheetData>
  <sheetProtection algorithmName="SHA-512" hashValue="7yRUIEHN4Uv5DbojcPqhgjUYaAXyR79h6DawzhRyx00WssPrChjOvaSDhk3ZIzHnEK0BrFsNO7CmbFVMcnnxtA==" saltValue="0mmKHGJg21wwZ+ITG3jY+Q==" spinCount="100000" sheet="1" objects="1" scenarios="1"/>
  <mergeCells count="3">
    <mergeCell ref="E2:G2"/>
    <mergeCell ref="E3:G3"/>
    <mergeCell ref="E10:F10"/>
  </mergeCells>
  <pageMargins left="0.7" right="0.7" top="0.75" bottom="0.75" header="0.3" footer="0.3"/>
  <pageSetup orientation="portrait" r:id="rId1"/>
  <headerFooter>
    <oddHeader>&amp;L&amp;"arial"&amp;10&amp;K737373ADNOC Classification: Internal&amp;1#</oddHeader>
  </headerFooter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O36"/>
  <sheetViews>
    <sheetView topLeftCell="A10" zoomScaleNormal="100" workbookViewId="0">
      <selection activeCell="G30" sqref="G30"/>
    </sheetView>
  </sheetViews>
  <sheetFormatPr defaultColWidth="8.88671875" defaultRowHeight="14.4" x14ac:dyDescent="0.3"/>
  <cols>
    <col min="1" max="1" width="8.88671875" style="13"/>
    <col min="2" max="2" width="8.33203125" style="13" customWidth="1"/>
    <col min="3" max="3" width="15.33203125" style="13" customWidth="1"/>
    <col min="4" max="4" width="23.33203125" style="87" customWidth="1"/>
    <col min="5" max="5" width="24.109375" style="13" customWidth="1"/>
    <col min="6" max="6" width="21.6640625" style="87" customWidth="1"/>
    <col min="7" max="7" width="12.33203125" style="13" customWidth="1"/>
    <col min="8" max="8" width="12.33203125" style="13" hidden="1" customWidth="1"/>
    <col min="9" max="9" width="13.6640625" style="13" customWidth="1"/>
    <col min="10" max="10" width="13.6640625" style="13" hidden="1" customWidth="1"/>
    <col min="11" max="12" width="19.6640625" style="13" customWidth="1"/>
    <col min="13" max="13" width="18.6640625" style="13" customWidth="1"/>
    <col min="14" max="16384" width="8.88671875" style="13"/>
  </cols>
  <sheetData>
    <row r="1" spans="1:28" s="1" customFormat="1" x14ac:dyDescent="0.3">
      <c r="B1" s="52"/>
      <c r="D1" s="2"/>
      <c r="F1" s="2"/>
    </row>
    <row r="2" spans="1:28" s="1" customFormat="1" x14ac:dyDescent="0.3">
      <c r="B2" s="53"/>
      <c r="D2" s="2"/>
      <c r="E2" s="137" t="s">
        <v>3</v>
      </c>
      <c r="F2" s="137"/>
      <c r="G2" s="137"/>
      <c r="H2" s="3"/>
    </row>
    <row r="3" spans="1:28" s="1" customFormat="1" x14ac:dyDescent="0.3">
      <c r="B3" s="52"/>
      <c r="D3" s="2"/>
      <c r="E3" s="137" t="s">
        <v>24</v>
      </c>
      <c r="F3" s="137"/>
      <c r="G3" s="137"/>
      <c r="H3" s="54"/>
    </row>
    <row r="4" spans="1:28" s="1" customFormat="1" ht="15" thickBot="1" x14ac:dyDescent="0.35">
      <c r="B4" s="52"/>
      <c r="D4" s="2"/>
      <c r="F4" s="2"/>
    </row>
    <row r="5" spans="1:28" x14ac:dyDescent="0.3">
      <c r="A5" s="1"/>
      <c r="B5" s="52"/>
      <c r="C5" s="5" t="s">
        <v>4</v>
      </c>
      <c r="D5" s="6"/>
      <c r="E5" s="7"/>
      <c r="F5" s="8"/>
      <c r="G5" s="9"/>
      <c r="H5" s="55"/>
      <c r="I5" s="10" t="s">
        <v>5</v>
      </c>
      <c r="J5" s="56"/>
      <c r="K5" s="11"/>
      <c r="L5" s="12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x14ac:dyDescent="0.3">
      <c r="A6" s="1"/>
      <c r="B6" s="52"/>
      <c r="C6" s="14"/>
      <c r="D6" s="15"/>
      <c r="E6" s="16"/>
      <c r="F6" s="17"/>
      <c r="G6" s="18"/>
      <c r="H6" s="20"/>
      <c r="I6" s="19"/>
      <c r="J6" s="57"/>
      <c r="K6" s="20"/>
      <c r="L6" s="2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 x14ac:dyDescent="0.3">
      <c r="A7" s="1"/>
      <c r="B7" s="52"/>
      <c r="C7" s="22" t="s">
        <v>6</v>
      </c>
      <c r="D7" s="23"/>
      <c r="E7" s="24"/>
      <c r="F7" s="25"/>
      <c r="G7" s="26"/>
      <c r="H7" s="20"/>
      <c r="I7" s="19"/>
      <c r="J7" s="57"/>
      <c r="K7" s="20"/>
      <c r="L7" s="2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15" thickBot="1" x14ac:dyDescent="0.35">
      <c r="A8" s="1"/>
      <c r="B8" s="52"/>
      <c r="C8" s="27"/>
      <c r="D8" s="28"/>
      <c r="E8" s="29"/>
      <c r="F8" s="30"/>
      <c r="G8" s="31"/>
      <c r="H8" s="32"/>
      <c r="I8" s="29"/>
      <c r="J8" s="32"/>
      <c r="K8" s="32"/>
      <c r="L8" s="3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 s="1" customFormat="1" ht="15" thickBot="1" x14ac:dyDescent="0.35">
      <c r="B9" s="52"/>
      <c r="C9" s="4"/>
      <c r="D9" s="2"/>
      <c r="F9" s="2"/>
    </row>
    <row r="10" spans="1:28" x14ac:dyDescent="0.3">
      <c r="A10" s="1"/>
      <c r="B10" s="52"/>
      <c r="C10" s="5" t="s">
        <v>25</v>
      </c>
      <c r="D10" s="6"/>
      <c r="E10" s="33"/>
      <c r="F10" s="58"/>
      <c r="G10" s="52"/>
      <c r="H10" s="52"/>
      <c r="K10" s="89" t="s">
        <v>22</v>
      </c>
      <c r="L10" s="88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8" x14ac:dyDescent="0.3">
      <c r="A11" s="1"/>
      <c r="B11" s="52"/>
      <c r="C11" s="35" t="s">
        <v>7</v>
      </c>
      <c r="D11" s="36"/>
      <c r="E11" s="37"/>
      <c r="F11" s="58"/>
      <c r="G11" s="52"/>
      <c r="H11" s="52"/>
      <c r="I11" s="140"/>
      <c r="J11" s="39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8" ht="15" thickBot="1" x14ac:dyDescent="0.35">
      <c r="A12" s="1"/>
      <c r="B12" s="52"/>
      <c r="C12" s="41" t="s">
        <v>8</v>
      </c>
      <c r="D12" s="28"/>
      <c r="E12" s="42"/>
      <c r="F12" s="58"/>
      <c r="G12" s="52"/>
      <c r="H12" s="52"/>
      <c r="I12" s="141"/>
      <c r="J12" s="40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8" s="1" customFormat="1" ht="15" thickBot="1" x14ac:dyDescent="0.35">
      <c r="B13" s="52"/>
      <c r="D13" s="2"/>
      <c r="F13" s="2"/>
    </row>
    <row r="14" spans="1:28" s="44" customFormat="1" ht="54.6" customHeight="1" x14ac:dyDescent="0.3">
      <c r="B14" s="59"/>
      <c r="C14" s="45" t="s">
        <v>9</v>
      </c>
      <c r="D14" s="46" t="s">
        <v>10</v>
      </c>
      <c r="E14" s="46" t="s">
        <v>11</v>
      </c>
      <c r="F14" s="46" t="s">
        <v>15</v>
      </c>
      <c r="G14" s="47" t="s">
        <v>16</v>
      </c>
      <c r="H14" s="47"/>
      <c r="I14" s="47" t="s">
        <v>17</v>
      </c>
      <c r="J14" s="47"/>
      <c r="K14" s="47" t="s">
        <v>12</v>
      </c>
      <c r="L14" s="47" t="s">
        <v>18</v>
      </c>
    </row>
    <row r="15" spans="1:28" s="1" customFormat="1" x14ac:dyDescent="0.3">
      <c r="B15" s="52"/>
      <c r="C15" s="48"/>
      <c r="D15" s="49"/>
      <c r="E15" s="49"/>
      <c r="F15" s="49"/>
      <c r="G15" s="50"/>
      <c r="H15" s="50"/>
      <c r="I15" s="50"/>
      <c r="J15" s="50"/>
      <c r="K15" s="51"/>
      <c r="L15" s="51"/>
    </row>
    <row r="16" spans="1:28" s="1" customFormat="1" x14ac:dyDescent="0.3">
      <c r="B16" s="52"/>
      <c r="C16" s="60"/>
      <c r="D16" s="61"/>
      <c r="E16" s="61"/>
      <c r="F16" s="61"/>
      <c r="G16" s="62"/>
      <c r="H16" s="62"/>
      <c r="I16" s="62"/>
      <c r="J16" s="62"/>
      <c r="K16" s="63"/>
      <c r="L16" s="63"/>
    </row>
    <row r="17" spans="1:41" x14ac:dyDescent="0.3">
      <c r="A17" s="1"/>
      <c r="B17" s="52"/>
      <c r="C17" s="64"/>
      <c r="D17" s="65"/>
      <c r="E17" s="66">
        <f t="shared" ref="E17:E26" si="0">0.05*D17</f>
        <v>0</v>
      </c>
      <c r="F17" s="66">
        <f>E17+F16</f>
        <v>0</v>
      </c>
      <c r="G17" s="67"/>
      <c r="H17" s="68"/>
      <c r="I17" s="67"/>
      <c r="J17" s="68">
        <f>D17*I17/100</f>
        <v>0</v>
      </c>
      <c r="K17" s="69" t="str">
        <f t="shared" ref="K17:K26" si="1">IFERROR((I17/G17)*E17,"")</f>
        <v/>
      </c>
      <c r="L17" s="69" t="str">
        <f>IFERROR(K17+L16,"")</f>
        <v/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</row>
    <row r="18" spans="1:41" x14ac:dyDescent="0.3">
      <c r="A18" s="1"/>
      <c r="B18" s="52"/>
      <c r="C18" s="64"/>
      <c r="D18" s="65"/>
      <c r="E18" s="66">
        <f t="shared" si="0"/>
        <v>0</v>
      </c>
      <c r="F18" s="66">
        <f t="shared" ref="F18:F26" si="2">E18+F17</f>
        <v>0</v>
      </c>
      <c r="G18" s="67"/>
      <c r="H18" s="68"/>
      <c r="I18" s="67"/>
      <c r="J18" s="68">
        <f t="shared" ref="J18:J26" si="3">D18*I18/100</f>
        <v>0</v>
      </c>
      <c r="K18" s="69" t="str">
        <f t="shared" si="1"/>
        <v/>
      </c>
      <c r="L18" s="69" t="str">
        <f t="shared" ref="L18:L26" si="4">IFERROR(K18+L17,"")</f>
        <v/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</row>
    <row r="19" spans="1:41" x14ac:dyDescent="0.3">
      <c r="A19" s="1"/>
      <c r="B19" s="52"/>
      <c r="C19" s="64"/>
      <c r="D19" s="65"/>
      <c r="E19" s="66">
        <f t="shared" si="0"/>
        <v>0</v>
      </c>
      <c r="F19" s="66">
        <f t="shared" si="2"/>
        <v>0</v>
      </c>
      <c r="G19" s="67"/>
      <c r="H19" s="68"/>
      <c r="I19" s="67"/>
      <c r="J19" s="68">
        <f t="shared" si="3"/>
        <v>0</v>
      </c>
      <c r="K19" s="69" t="str">
        <f t="shared" si="1"/>
        <v/>
      </c>
      <c r="L19" s="69" t="str">
        <f t="shared" si="4"/>
        <v/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</row>
    <row r="20" spans="1:41" x14ac:dyDescent="0.3">
      <c r="A20" s="1"/>
      <c r="B20" s="52"/>
      <c r="C20" s="70"/>
      <c r="D20" s="71"/>
      <c r="E20" s="66">
        <f t="shared" si="0"/>
        <v>0</v>
      </c>
      <c r="F20" s="66">
        <f t="shared" si="2"/>
        <v>0</v>
      </c>
      <c r="G20" s="72"/>
      <c r="H20" s="68"/>
      <c r="I20" s="72"/>
      <c r="J20" s="68">
        <f t="shared" si="3"/>
        <v>0</v>
      </c>
      <c r="K20" s="69" t="str">
        <f t="shared" si="1"/>
        <v/>
      </c>
      <c r="L20" s="69" t="str">
        <f t="shared" si="4"/>
        <v/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</row>
    <row r="21" spans="1:41" x14ac:dyDescent="0.3">
      <c r="A21" s="1"/>
      <c r="B21" s="52"/>
      <c r="C21" s="70"/>
      <c r="D21" s="71"/>
      <c r="E21" s="66">
        <f t="shared" si="0"/>
        <v>0</v>
      </c>
      <c r="F21" s="66">
        <f t="shared" si="2"/>
        <v>0</v>
      </c>
      <c r="G21" s="73"/>
      <c r="H21" s="68">
        <f t="shared" ref="H21:H26" si="5">D21*G21/100</f>
        <v>0</v>
      </c>
      <c r="I21" s="73"/>
      <c r="J21" s="68">
        <f t="shared" si="3"/>
        <v>0</v>
      </c>
      <c r="K21" s="69" t="str">
        <f t="shared" si="1"/>
        <v/>
      </c>
      <c r="L21" s="69" t="str">
        <f t="shared" si="4"/>
        <v/>
      </c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</row>
    <row r="22" spans="1:41" x14ac:dyDescent="0.3">
      <c r="A22" s="1"/>
      <c r="B22" s="52"/>
      <c r="C22" s="70"/>
      <c r="D22" s="71"/>
      <c r="E22" s="66">
        <f t="shared" si="0"/>
        <v>0</v>
      </c>
      <c r="F22" s="66">
        <f t="shared" si="2"/>
        <v>0</v>
      </c>
      <c r="G22" s="73"/>
      <c r="H22" s="68">
        <f t="shared" si="5"/>
        <v>0</v>
      </c>
      <c r="I22" s="73"/>
      <c r="J22" s="68">
        <f t="shared" si="3"/>
        <v>0</v>
      </c>
      <c r="K22" s="69" t="str">
        <f t="shared" si="1"/>
        <v/>
      </c>
      <c r="L22" s="69" t="str">
        <f t="shared" si="4"/>
        <v/>
      </c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</row>
    <row r="23" spans="1:41" x14ac:dyDescent="0.3">
      <c r="A23" s="1"/>
      <c r="B23" s="52"/>
      <c r="C23" s="70"/>
      <c r="D23" s="71"/>
      <c r="E23" s="66">
        <f t="shared" si="0"/>
        <v>0</v>
      </c>
      <c r="F23" s="66">
        <f t="shared" si="2"/>
        <v>0</v>
      </c>
      <c r="G23" s="73"/>
      <c r="H23" s="68">
        <f t="shared" si="5"/>
        <v>0</v>
      </c>
      <c r="I23" s="73"/>
      <c r="J23" s="68">
        <f t="shared" si="3"/>
        <v>0</v>
      </c>
      <c r="K23" s="69" t="str">
        <f t="shared" si="1"/>
        <v/>
      </c>
      <c r="L23" s="69" t="str">
        <f t="shared" si="4"/>
        <v/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</row>
    <row r="24" spans="1:41" x14ac:dyDescent="0.3">
      <c r="A24" s="1"/>
      <c r="B24" s="52"/>
      <c r="C24" s="70"/>
      <c r="D24" s="71"/>
      <c r="E24" s="66">
        <f t="shared" si="0"/>
        <v>0</v>
      </c>
      <c r="F24" s="66">
        <f t="shared" si="2"/>
        <v>0</v>
      </c>
      <c r="G24" s="73"/>
      <c r="H24" s="68">
        <f t="shared" si="5"/>
        <v>0</v>
      </c>
      <c r="I24" s="73"/>
      <c r="J24" s="68">
        <f t="shared" si="3"/>
        <v>0</v>
      </c>
      <c r="K24" s="69" t="str">
        <f t="shared" si="1"/>
        <v/>
      </c>
      <c r="L24" s="69" t="str">
        <f t="shared" si="4"/>
        <v/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</row>
    <row r="25" spans="1:41" x14ac:dyDescent="0.3">
      <c r="A25" s="1"/>
      <c r="B25" s="1"/>
      <c r="C25" s="70"/>
      <c r="D25" s="71"/>
      <c r="E25" s="66">
        <f t="shared" si="0"/>
        <v>0</v>
      </c>
      <c r="F25" s="66">
        <f t="shared" si="2"/>
        <v>0</v>
      </c>
      <c r="G25" s="73"/>
      <c r="H25" s="68">
        <f t="shared" si="5"/>
        <v>0</v>
      </c>
      <c r="I25" s="73"/>
      <c r="J25" s="68">
        <f t="shared" si="3"/>
        <v>0</v>
      </c>
      <c r="K25" s="69" t="str">
        <f t="shared" si="1"/>
        <v/>
      </c>
      <c r="L25" s="69" t="str">
        <f t="shared" si="4"/>
        <v/>
      </c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</row>
    <row r="26" spans="1:41" ht="15" thickBot="1" x14ac:dyDescent="0.35">
      <c r="A26" s="1"/>
      <c r="B26" s="1"/>
      <c r="C26" s="74"/>
      <c r="D26" s="75"/>
      <c r="E26" s="76">
        <f t="shared" si="0"/>
        <v>0</v>
      </c>
      <c r="F26" s="66">
        <f t="shared" si="2"/>
        <v>0</v>
      </c>
      <c r="G26" s="77"/>
      <c r="H26" s="68">
        <f t="shared" si="5"/>
        <v>0</v>
      </c>
      <c r="I26" s="77"/>
      <c r="J26" s="68">
        <f t="shared" si="3"/>
        <v>0</v>
      </c>
      <c r="K26" s="69" t="str">
        <f t="shared" si="1"/>
        <v/>
      </c>
      <c r="L26" s="69" t="str">
        <f t="shared" si="4"/>
        <v/>
      </c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</row>
    <row r="27" spans="1:41" ht="15" thickBot="1" x14ac:dyDescent="0.35">
      <c r="A27" s="1"/>
      <c r="C27" s="78" t="s">
        <v>19</v>
      </c>
      <c r="D27" s="79">
        <f>SUM(D17:D26)</f>
        <v>0</v>
      </c>
      <c r="E27" s="80">
        <f>SUM(E17:E26)</f>
        <v>0</v>
      </c>
      <c r="F27" s="81"/>
      <c r="G27" s="82"/>
      <c r="H27" s="83">
        <f>SUM(H17:H19)</f>
        <v>0</v>
      </c>
      <c r="I27" s="84"/>
      <c r="J27" s="83">
        <f>SUM(J17:J19)</f>
        <v>0</v>
      </c>
      <c r="K27" s="85"/>
      <c r="L27" s="85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</row>
    <row r="28" spans="1:41" s="1" customFormat="1" x14ac:dyDescent="0.3">
      <c r="D28" s="2"/>
      <c r="F28" s="2"/>
    </row>
    <row r="29" spans="1:41" s="1" customFormat="1" x14ac:dyDescent="0.3">
      <c r="C29" s="86" t="s">
        <v>20</v>
      </c>
      <c r="D29" s="2"/>
      <c r="F29" s="2"/>
    </row>
    <row r="30" spans="1:41" s="1" customFormat="1" x14ac:dyDescent="0.3">
      <c r="D30" s="2"/>
      <c r="F30" s="2"/>
    </row>
    <row r="31" spans="1:41" s="1" customFormat="1" x14ac:dyDescent="0.3">
      <c r="C31" s="136" t="s">
        <v>29</v>
      </c>
      <c r="D31" s="2"/>
      <c r="F31" s="2"/>
    </row>
    <row r="32" spans="1:41" s="1" customFormat="1" x14ac:dyDescent="0.3">
      <c r="D32" s="2"/>
      <c r="F32" s="2"/>
    </row>
    <row r="33" spans="4:6" s="1" customFormat="1" x14ac:dyDescent="0.3">
      <c r="D33" s="2"/>
      <c r="F33" s="2"/>
    </row>
    <row r="34" spans="4:6" s="1" customFormat="1" x14ac:dyDescent="0.3">
      <c r="D34" s="2"/>
      <c r="F34" s="2"/>
    </row>
    <row r="35" spans="4:6" s="1" customFormat="1" x14ac:dyDescent="0.3">
      <c r="D35" s="2"/>
      <c r="F35" s="2"/>
    </row>
    <row r="36" spans="4:6" s="1" customFormat="1" x14ac:dyDescent="0.3">
      <c r="D36" s="2"/>
      <c r="F36" s="2"/>
    </row>
  </sheetData>
  <sheetProtection algorithmName="SHA-512" hashValue="PttOnITlpeW7YerRjo6RXkwDQLmX1O+s42NRFmsW1xILOPFsgaeqf5yfxwvelc4hM7XV4+JMYGmn4M8uBlxN8A==" saltValue="2BzmAK4FJSSyM1sogiRwHQ==" spinCount="100000" sheet="1" objects="1" scenarios="1"/>
  <mergeCells count="3">
    <mergeCell ref="E2:G2"/>
    <mergeCell ref="I11:I12"/>
    <mergeCell ref="E3:G3"/>
  </mergeCells>
  <pageMargins left="0.7" right="0.7" top="0.75" bottom="0.75" header="0.3" footer="0.3"/>
  <pageSetup scale="86" orientation="landscape" r:id="rId1"/>
  <headerFooter>
    <oddHeader>&amp;L&amp;"arial"&amp;10&amp;K737373ADNOC Classification: Internal&amp;1#</oddHeader>
  </headerFooter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Company Specific ICV Imp Plan</vt:lpstr>
      <vt:lpstr>Agreement Specifc ICV Imp Plan</vt:lpstr>
      <vt:lpstr>'Agreement Specifc ICV Imp Plan'!Print_Area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Gopalakrishnan Gopakumar (ADNOC - PE&amp;ICV)</cp:lastModifiedBy>
  <dcterms:created xsi:type="dcterms:W3CDTF">2020-10-09T17:12:25Z</dcterms:created>
  <dcterms:modified xsi:type="dcterms:W3CDTF">2023-03-31T08:04:08Z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11922da-9067-4dbd-8d25-c43985959204_Enabled">
    <vt:lpwstr>True</vt:lpwstr>
  </property>
  <property fmtid="{D5CDD505-2E9C-101B-9397-08002B2CF9AE}" pid="3" name="MSIP_Label_711922da-9067-4dbd-8d25-c43985959204_SiteId">
    <vt:lpwstr>74892fe7-b6cb-43e7-912b-52194d3fd7c8</vt:lpwstr>
  </property>
  <property fmtid="{D5CDD505-2E9C-101B-9397-08002B2CF9AE}" pid="4" name="MSIP_Label_711922da-9067-4dbd-8d25-c43985959204_Owner">
    <vt:lpwstr>ggopakumar@adnoc.ae</vt:lpwstr>
  </property>
  <property fmtid="{D5CDD505-2E9C-101B-9397-08002B2CF9AE}" pid="5" name="MSIP_Label_711922da-9067-4dbd-8d25-c43985959204_SetDate">
    <vt:lpwstr>2020-10-15T19:31:49.5186317Z</vt:lpwstr>
  </property>
  <property fmtid="{D5CDD505-2E9C-101B-9397-08002B2CF9AE}" pid="6" name="MSIP_Label_711922da-9067-4dbd-8d25-c43985959204_Name">
    <vt:lpwstr>Internal</vt:lpwstr>
  </property>
  <property fmtid="{D5CDD505-2E9C-101B-9397-08002B2CF9AE}" pid="7" name="MSIP_Label_711922da-9067-4dbd-8d25-c43985959204_Application">
    <vt:lpwstr>Microsoft Azure Information Protection</vt:lpwstr>
  </property>
  <property fmtid="{D5CDD505-2E9C-101B-9397-08002B2CF9AE}" pid="8" name="MSIP_Label_711922da-9067-4dbd-8d25-c43985959204_ActionId">
    <vt:lpwstr>3dc9824c-f10e-4d97-9848-994cc1501b3f</vt:lpwstr>
  </property>
  <property fmtid="{D5CDD505-2E9C-101B-9397-08002B2CF9AE}" pid="9" name="MSIP_Label_711922da-9067-4dbd-8d25-c43985959204_Extended_MSFT_Method">
    <vt:lpwstr>Automatic</vt:lpwstr>
  </property>
  <property fmtid="{D5CDD505-2E9C-101B-9397-08002B2CF9AE}" pid="10" name="Sensitivity">
    <vt:lpwstr>Internal</vt:lpwstr>
  </property>
</Properties>
</file>